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75" yWindow="195" windowWidth="10200" windowHeight="8685"/>
  </bookViews>
  <sheets>
    <sheet name="31.12.2014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0" i="1" l="1"/>
  <c r="E198" i="1" l="1"/>
  <c r="F198" i="1" s="1"/>
  <c r="F19" i="1" l="1"/>
  <c r="E36" i="1"/>
  <c r="F35" i="1"/>
  <c r="D36" i="1"/>
  <c r="F34" i="1"/>
  <c r="F33" i="1"/>
  <c r="F32" i="1"/>
  <c r="F31" i="1"/>
  <c r="F29" i="1"/>
  <c r="F24" i="1"/>
  <c r="F214" i="1" l="1"/>
  <c r="F215" i="1"/>
  <c r="F216" i="1"/>
  <c r="F217" i="1"/>
  <c r="F218" i="1"/>
  <c r="F219" i="1"/>
  <c r="F220" i="1"/>
  <c r="F221" i="1"/>
  <c r="F222" i="1"/>
  <c r="F213" i="1"/>
  <c r="F200" i="1"/>
  <c r="F201" i="1"/>
  <c r="F202" i="1"/>
  <c r="F203" i="1"/>
  <c r="F204" i="1"/>
  <c r="F205" i="1"/>
  <c r="F206" i="1"/>
  <c r="F207" i="1"/>
  <c r="F208" i="1"/>
  <c r="F209" i="1"/>
  <c r="F210" i="1"/>
  <c r="F199" i="1"/>
  <c r="F176" i="1"/>
  <c r="F177" i="1"/>
  <c r="F178" i="1"/>
  <c r="F179" i="1"/>
  <c r="F180" i="1"/>
  <c r="F181" i="1"/>
  <c r="F182" i="1"/>
  <c r="F183" i="1"/>
  <c r="F184" i="1"/>
  <c r="F185" i="1"/>
  <c r="F186" i="1"/>
  <c r="F175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57" i="1"/>
  <c r="F149" i="1"/>
  <c r="F150" i="1"/>
  <c r="F151" i="1"/>
  <c r="F152" i="1"/>
  <c r="F153" i="1"/>
  <c r="F154" i="1"/>
  <c r="F155" i="1"/>
  <c r="F148" i="1"/>
  <c r="E156" i="1"/>
  <c r="F156" i="1" s="1"/>
  <c r="F142" i="1"/>
  <c r="F143" i="1"/>
  <c r="F144" i="1"/>
  <c r="F145" i="1"/>
  <c r="F146" i="1"/>
  <c r="F141" i="1"/>
  <c r="F121" i="1"/>
  <c r="F122" i="1"/>
  <c r="F123" i="1"/>
  <c r="F124" i="1"/>
  <c r="F125" i="1"/>
  <c r="F126" i="1"/>
  <c r="F127" i="1"/>
  <c r="F128" i="1"/>
  <c r="F129" i="1"/>
  <c r="F120" i="1"/>
  <c r="F112" i="1"/>
  <c r="F113" i="1"/>
  <c r="F114" i="1"/>
  <c r="F115" i="1"/>
  <c r="F116" i="1"/>
  <c r="F117" i="1"/>
  <c r="F118" i="1"/>
  <c r="F111" i="1"/>
  <c r="E223" i="1"/>
  <c r="F223" i="1" s="1"/>
  <c r="E212" i="1"/>
  <c r="F212" i="1" s="1"/>
  <c r="E188" i="1"/>
  <c r="F188" i="1" s="1"/>
  <c r="E174" i="1"/>
  <c r="F174" i="1" s="1"/>
  <c r="E147" i="1"/>
  <c r="F147" i="1" s="1"/>
  <c r="E130" i="1"/>
  <c r="F130" i="1" s="1"/>
  <c r="E119" i="1"/>
  <c r="F119" i="1" s="1"/>
  <c r="F99" i="1" l="1"/>
  <c r="F94" i="1"/>
  <c r="F95" i="1"/>
  <c r="F96" i="1"/>
  <c r="F97" i="1"/>
  <c r="F98" i="1"/>
  <c r="F93" i="1"/>
  <c r="F92" i="1"/>
  <c r="E100" i="1"/>
  <c r="D100" i="1"/>
  <c r="F90" i="1"/>
  <c r="F85" i="1"/>
  <c r="F86" i="1"/>
  <c r="F87" i="1"/>
  <c r="F88" i="1"/>
  <c r="F89" i="1"/>
  <c r="F84" i="1"/>
  <c r="F83" i="1"/>
  <c r="E91" i="1"/>
  <c r="D91" i="1"/>
  <c r="E82" i="1"/>
  <c r="D82" i="1"/>
  <c r="F73" i="1"/>
  <c r="F74" i="1"/>
  <c r="F75" i="1"/>
  <c r="F76" i="1"/>
  <c r="F77" i="1"/>
  <c r="F78" i="1"/>
  <c r="F79" i="1"/>
  <c r="F80" i="1"/>
  <c r="F72" i="1"/>
  <c r="F71" i="1"/>
  <c r="F61" i="1"/>
  <c r="F62" i="1"/>
  <c r="F63" i="1"/>
  <c r="F64" i="1"/>
  <c r="F65" i="1"/>
  <c r="F66" i="1"/>
  <c r="F67" i="1"/>
  <c r="F68" i="1"/>
  <c r="F60" i="1"/>
  <c r="F59" i="1"/>
  <c r="E70" i="1"/>
  <c r="F5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38" i="1"/>
  <c r="F37" i="1"/>
  <c r="E58" i="1"/>
  <c r="J58" i="1" s="1"/>
  <c r="D58" i="1"/>
  <c r="H58" i="1" s="1"/>
  <c r="F30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5" i="1"/>
  <c r="F26" i="1"/>
  <c r="F27" i="1"/>
  <c r="F28" i="1"/>
  <c r="F6" i="1"/>
  <c r="F5" i="1"/>
  <c r="K58" i="1" l="1"/>
  <c r="D224" i="1"/>
  <c r="F100" i="1"/>
  <c r="E224" i="1"/>
  <c r="F91" i="1"/>
  <c r="F82" i="1"/>
  <c r="F36" i="1"/>
  <c r="F58" i="1"/>
  <c r="F70" i="1"/>
  <c r="F224" i="1" l="1"/>
</calcChain>
</file>

<file path=xl/sharedStrings.xml><?xml version="1.0" encoding="utf-8"?>
<sst xmlns="http://schemas.openxmlformats.org/spreadsheetml/2006/main" count="259" uniqueCount="88">
  <si>
    <t>Водоём</t>
  </si>
  <si>
    <t>Вид рыболовства</t>
  </si>
  <si>
    <t>Вид водных биологических ресурсов</t>
  </si>
  <si>
    <t>Улов (тонн)</t>
  </si>
  <si>
    <t xml:space="preserve">% освоения </t>
  </si>
  <si>
    <t>Рекомендованный объём, т</t>
  </si>
  <si>
    <t>Азовское море</t>
  </si>
  <si>
    <t>Прибрежное рыболовство</t>
  </si>
  <si>
    <t>Сельдь черноморскоазовская проходная</t>
  </si>
  <si>
    <t>Хамса</t>
  </si>
  <si>
    <t>Бычки</t>
  </si>
  <si>
    <t>Судак</t>
  </si>
  <si>
    <t>Лещ</t>
  </si>
  <si>
    <t>Тарань</t>
  </si>
  <si>
    <t>Чехонь</t>
  </si>
  <si>
    <t>Рыбец, сырть</t>
  </si>
  <si>
    <t>Тюлька</t>
  </si>
  <si>
    <t>Камбала-калкан</t>
  </si>
  <si>
    <t>Барабуля</t>
  </si>
  <si>
    <t>Акулы</t>
  </si>
  <si>
    <t>Скаты</t>
  </si>
  <si>
    <t>Ставрида</t>
  </si>
  <si>
    <t>Пиленгас</t>
  </si>
  <si>
    <t>Кефали (сингиль, лобан)</t>
  </si>
  <si>
    <t>Прочие морские</t>
  </si>
  <si>
    <t>Прочие пресноводные</t>
  </si>
  <si>
    <t>Карась</t>
  </si>
  <si>
    <t>Понтогаммарус</t>
  </si>
  <si>
    <t>Раки</t>
  </si>
  <si>
    <t>Рапана</t>
  </si>
  <si>
    <t>Зостера</t>
  </si>
  <si>
    <t>ИТОГО</t>
  </si>
  <si>
    <t>Чёрное море</t>
  </si>
  <si>
    <t>Шпрот (килька)</t>
  </si>
  <si>
    <t>Мерланг</t>
  </si>
  <si>
    <t>Атерина</t>
  </si>
  <si>
    <t>Луфарь</t>
  </si>
  <si>
    <t>Пеламида</t>
  </si>
  <si>
    <t>Скумбрия</t>
  </si>
  <si>
    <t>Смарида</t>
  </si>
  <si>
    <t>Сарган</t>
  </si>
  <si>
    <t>Скафарка</t>
  </si>
  <si>
    <t>Цистозира</t>
  </si>
  <si>
    <t>Промышленное рыболовство</t>
  </si>
  <si>
    <t>Плотва</t>
  </si>
  <si>
    <t>Толстолобик</t>
  </si>
  <si>
    <t>Густера</t>
  </si>
  <si>
    <t>Сазан (жилая форма)</t>
  </si>
  <si>
    <t>Синец</t>
  </si>
  <si>
    <t>Жерех</t>
  </si>
  <si>
    <t>Амур белый</t>
  </si>
  <si>
    <t>Окунь пресноводный</t>
  </si>
  <si>
    <t>Берш</t>
  </si>
  <si>
    <t>Щука</t>
  </si>
  <si>
    <t>Сом пресноводный</t>
  </si>
  <si>
    <t>Лещ (жилая форма)</t>
  </si>
  <si>
    <t>Судак (жилая форма)</t>
  </si>
  <si>
    <t>Чехонь (жилая форма)</t>
  </si>
  <si>
    <t>Красноперка</t>
  </si>
  <si>
    <t>Пресноводные моллюски</t>
  </si>
  <si>
    <t>Новотроицкое водохранилище</t>
  </si>
  <si>
    <t>Толстолобики</t>
  </si>
  <si>
    <t>Почие</t>
  </si>
  <si>
    <t>Отказненское водохранилище</t>
  </si>
  <si>
    <t>Прочие</t>
  </si>
  <si>
    <t>Чограйское водохранилище в границах Ставропольского края</t>
  </si>
  <si>
    <t>Водохранилище Волчьи Ворота</t>
  </si>
  <si>
    <t>Мокрая Буйвола</t>
  </si>
  <si>
    <t>Озеро Лысый Лиман</t>
  </si>
  <si>
    <t>Азово-Кубанские лиманы</t>
  </si>
  <si>
    <t xml:space="preserve">Крюковское водохранилище </t>
  </si>
  <si>
    <t>Варнавинское водохранилище</t>
  </si>
  <si>
    <t xml:space="preserve">Краснодарское водохранилище </t>
  </si>
  <si>
    <t>Тахтамукайское водохранилище</t>
  </si>
  <si>
    <t>Цимлянское вдхр (в границах Волгоградской области)</t>
  </si>
  <si>
    <t>Цимлянское вдхр (в границах Ростовской области)</t>
  </si>
  <si>
    <t>Пролетерское вдхр</t>
  </si>
  <si>
    <t>Веселовское вдхр</t>
  </si>
  <si>
    <t>ИТОГО по Азово-Черноморскому рыбохозяйственному бассейну</t>
  </si>
  <si>
    <t xml:space="preserve">Освоение рекомендованных объёмов добычи (вылова) водных биоресурсов в Азово-Черноморском </t>
  </si>
  <si>
    <t>Перкарина</t>
  </si>
  <si>
    <t>Хирономиды</t>
  </si>
  <si>
    <t>Артемия</t>
  </si>
  <si>
    <t>Артемия (на стадии цист)</t>
  </si>
  <si>
    <t>Креветки</t>
  </si>
  <si>
    <t>Мидия</t>
  </si>
  <si>
    <t>рыбохозяйственном бассейне по состоянию на 31.12.2014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</si>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</sst>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3" fillId="0" borderId="0" xfId="0" applyFont="1" applyFill="1"/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 applyAlignment="1"/>
    <xf numFmtId="0" fontId="1" fillId="0" borderId="2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4" fillId="0" borderId="37" xfId="0" applyFont="1" applyFill="1" applyBorder="1"/>
    <xf numFmtId="0" fontId="4" fillId="0" borderId="38" xfId="0" applyFont="1" applyFill="1" applyBorder="1"/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Fill="1"/>
    <xf numFmtId="0" fontId="1" fillId="0" borderId="34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horizontal="center" vertical="top" wrapText="1"/>
    </xf>
    <xf numFmtId="164" fontId="2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164" fontId="1" fillId="0" borderId="33" xfId="0" applyNumberFormat="1" applyFont="1" applyFill="1" applyBorder="1" applyAlignment="1">
      <alignment horizontal="center" vertical="center" textRotation="90" wrapText="1"/>
    </xf>
    <xf numFmtId="164" fontId="1" fillId="0" borderId="34" xfId="0" applyNumberFormat="1" applyFont="1" applyFill="1" applyBorder="1" applyAlignment="1">
      <alignment horizontal="center" vertical="center" textRotation="90" wrapText="1"/>
    </xf>
    <xf numFmtId="164" fontId="1" fillId="0" borderId="32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52" xfId="0" applyFont="1" applyFill="1" applyBorder="1" applyAlignment="1">
      <alignment horizontal="center" vertical="center" textRotation="90"/>
    </xf>
    <xf numFmtId="0" fontId="1" fillId="0" borderId="5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topLeftCell="A37" workbookViewId="0">
      <selection activeCell="E38" sqref="E38"/>
    </sheetView>
  </sheetViews>
  <sheetFormatPr defaultRowHeight="15" x14ac:dyDescent="0.25"/>
  <cols>
    <col min="1" max="1" width="4.85546875" style="86" customWidth="1"/>
    <col min="2" max="2" width="2.42578125" style="86" customWidth="1"/>
    <col min="3" max="3" width="33.7109375" style="86" customWidth="1"/>
    <col min="4" max="4" width="18.5703125" style="86" customWidth="1"/>
    <col min="5" max="5" width="13.5703125" style="86" bestFit="1" customWidth="1"/>
    <col min="6" max="6" width="17.85546875" style="86" customWidth="1"/>
    <col min="7" max="7" width="9.140625" style="86"/>
    <col min="8" max="8" width="11.5703125" style="86" bestFit="1" customWidth="1"/>
    <col min="9" max="9" width="9.140625" style="86"/>
    <col min="10" max="10" width="12.28515625" style="86" customWidth="1"/>
    <col min="11" max="16384" width="9.140625" style="86"/>
  </cols>
  <sheetData>
    <row r="1" spans="1:7" ht="15.75" x14ac:dyDescent="0.25">
      <c r="A1" s="148" t="s">
        <v>79</v>
      </c>
      <c r="B1" s="148"/>
      <c r="C1" s="148"/>
      <c r="D1" s="148"/>
      <c r="E1" s="148"/>
      <c r="F1" s="148"/>
      <c r="G1" s="49"/>
    </row>
    <row r="2" spans="1:7" ht="16.5" thickBot="1" x14ac:dyDescent="0.3">
      <c r="A2" s="149" t="s">
        <v>86</v>
      </c>
      <c r="B2" s="149"/>
      <c r="C2" s="149"/>
      <c r="D2" s="149"/>
      <c r="E2" s="149"/>
      <c r="F2" s="149"/>
      <c r="G2" s="49"/>
    </row>
    <row r="3" spans="1:7" ht="15.75" customHeight="1" x14ac:dyDescent="0.25">
      <c r="A3" s="159" t="s">
        <v>0</v>
      </c>
      <c r="B3" s="159" t="s">
        <v>1</v>
      </c>
      <c r="C3" s="159" t="s">
        <v>2</v>
      </c>
      <c r="D3" s="159" t="s">
        <v>5</v>
      </c>
      <c r="E3" s="159" t="s">
        <v>3</v>
      </c>
      <c r="F3" s="159" t="s">
        <v>4</v>
      </c>
      <c r="G3" s="70"/>
    </row>
    <row r="4" spans="1:7" ht="16.5" thickBot="1" x14ac:dyDescent="0.3">
      <c r="A4" s="161"/>
      <c r="B4" s="161"/>
      <c r="C4" s="160"/>
      <c r="D4" s="160"/>
      <c r="E4" s="161"/>
      <c r="F4" s="160"/>
      <c r="G4" s="70"/>
    </row>
    <row r="5" spans="1:7" ht="28.5" customHeight="1" x14ac:dyDescent="0.25">
      <c r="A5" s="162" t="s">
        <v>6</v>
      </c>
      <c r="B5" s="165" t="s">
        <v>7</v>
      </c>
      <c r="C5" s="37" t="s">
        <v>8</v>
      </c>
      <c r="D5" s="38">
        <v>555.58500000000004</v>
      </c>
      <c r="E5" s="31">
        <v>31.539000000000001</v>
      </c>
      <c r="F5" s="17">
        <f>E5*100/D5</f>
        <v>5.6767191338859035</v>
      </c>
      <c r="G5" s="71"/>
    </row>
    <row r="6" spans="1:7" ht="15.75" x14ac:dyDescent="0.25">
      <c r="A6" s="163"/>
      <c r="B6" s="166"/>
      <c r="C6" s="50" t="s">
        <v>9</v>
      </c>
      <c r="D6" s="39">
        <v>79981.467000000004</v>
      </c>
      <c r="E6" s="2">
        <v>319.09899999999999</v>
      </c>
      <c r="F6" s="3">
        <f>E6*100/D6</f>
        <v>0.3989661755016321</v>
      </c>
      <c r="G6" s="18"/>
    </row>
    <row r="7" spans="1:7" ht="15.75" x14ac:dyDescent="0.25">
      <c r="A7" s="163"/>
      <c r="B7" s="166"/>
      <c r="C7" s="50" t="s">
        <v>10</v>
      </c>
      <c r="D7" s="2">
        <v>9800</v>
      </c>
      <c r="E7" s="2">
        <v>2959.828</v>
      </c>
      <c r="F7" s="3">
        <f t="shared" ref="F7:F29" si="0">E7*100/D7</f>
        <v>30.202326530612243</v>
      </c>
      <c r="G7" s="18"/>
    </row>
    <row r="8" spans="1:7" ht="15.75" x14ac:dyDescent="0.25">
      <c r="A8" s="163"/>
      <c r="B8" s="166"/>
      <c r="C8" s="50" t="s">
        <v>11</v>
      </c>
      <c r="D8" s="2">
        <v>44.829000000000001</v>
      </c>
      <c r="E8" s="2">
        <v>49.320999999999998</v>
      </c>
      <c r="F8" s="3">
        <f t="shared" si="0"/>
        <v>110.02029935978941</v>
      </c>
      <c r="G8" s="51"/>
    </row>
    <row r="9" spans="1:7" ht="15.75" x14ac:dyDescent="0.25">
      <c r="A9" s="163"/>
      <c r="B9" s="166"/>
      <c r="C9" s="50" t="s">
        <v>12</v>
      </c>
      <c r="D9" s="2">
        <v>47.633000000000003</v>
      </c>
      <c r="E9" s="2">
        <v>5.8289999999999997</v>
      </c>
      <c r="F9" s="3">
        <f t="shared" si="0"/>
        <v>12.237314466861209</v>
      </c>
    </row>
    <row r="10" spans="1:7" ht="15.75" x14ac:dyDescent="0.25">
      <c r="A10" s="163"/>
      <c r="B10" s="166"/>
      <c r="C10" s="50" t="s">
        <v>13</v>
      </c>
      <c r="D10" s="2">
        <v>1076.1510000000001</v>
      </c>
      <c r="E10" s="2">
        <v>391.53399999999999</v>
      </c>
      <c r="F10" s="3">
        <f t="shared" si="0"/>
        <v>36.382812449182317</v>
      </c>
    </row>
    <row r="11" spans="1:7" ht="15.75" x14ac:dyDescent="0.25">
      <c r="A11" s="163"/>
      <c r="B11" s="166"/>
      <c r="C11" s="50" t="s">
        <v>14</v>
      </c>
      <c r="D11" s="2">
        <v>0.23</v>
      </c>
      <c r="E11" s="2">
        <v>0</v>
      </c>
      <c r="F11" s="3">
        <f t="shared" si="0"/>
        <v>0</v>
      </c>
    </row>
    <row r="12" spans="1:7" ht="15.75" x14ac:dyDescent="0.25">
      <c r="A12" s="163"/>
      <c r="B12" s="166"/>
      <c r="C12" s="50" t="s">
        <v>15</v>
      </c>
      <c r="D12" s="2">
        <v>5.78</v>
      </c>
      <c r="E12" s="2">
        <v>5.05</v>
      </c>
      <c r="F12" s="3">
        <f t="shared" si="0"/>
        <v>87.370242214532865</v>
      </c>
      <c r="G12" s="51"/>
    </row>
    <row r="13" spans="1:7" ht="15.75" x14ac:dyDescent="0.25">
      <c r="A13" s="163"/>
      <c r="B13" s="166"/>
      <c r="C13" s="50" t="s">
        <v>16</v>
      </c>
      <c r="D13" s="2">
        <v>49983.79</v>
      </c>
      <c r="E13" s="2">
        <v>2961.1170000000002</v>
      </c>
      <c r="F13" s="3">
        <f t="shared" si="0"/>
        <v>5.9241546109248624</v>
      </c>
      <c r="G13" s="18"/>
    </row>
    <row r="14" spans="1:7" ht="15.75" x14ac:dyDescent="0.25">
      <c r="A14" s="163"/>
      <c r="B14" s="166"/>
      <c r="C14" s="50" t="s">
        <v>17</v>
      </c>
      <c r="D14" s="2">
        <v>18.669</v>
      </c>
      <c r="E14" s="2">
        <v>0</v>
      </c>
      <c r="F14" s="3">
        <f t="shared" si="0"/>
        <v>0</v>
      </c>
      <c r="G14" s="18"/>
    </row>
    <row r="15" spans="1:7" ht="15.75" x14ac:dyDescent="0.25">
      <c r="A15" s="163"/>
      <c r="B15" s="166"/>
      <c r="C15" s="50" t="s">
        <v>18</v>
      </c>
      <c r="D15" s="2">
        <v>32.481000000000002</v>
      </c>
      <c r="E15" s="2">
        <v>0.42399999999999999</v>
      </c>
      <c r="F15" s="3">
        <f t="shared" si="0"/>
        <v>1.3053785289861763</v>
      </c>
      <c r="G15" s="18"/>
    </row>
    <row r="16" spans="1:7" ht="15.75" x14ac:dyDescent="0.25">
      <c r="A16" s="163"/>
      <c r="B16" s="166"/>
      <c r="C16" s="50" t="s">
        <v>19</v>
      </c>
      <c r="D16" s="2">
        <v>20</v>
      </c>
      <c r="E16" s="2">
        <v>0.28999999999999998</v>
      </c>
      <c r="F16" s="3">
        <f t="shared" si="0"/>
        <v>1.4499999999999997</v>
      </c>
      <c r="G16" s="18"/>
    </row>
    <row r="17" spans="1:7" ht="15.75" x14ac:dyDescent="0.25">
      <c r="A17" s="163"/>
      <c r="B17" s="166"/>
      <c r="C17" s="50" t="s">
        <v>20</v>
      </c>
      <c r="D17" s="2">
        <v>20</v>
      </c>
      <c r="E17" s="2">
        <v>0</v>
      </c>
      <c r="F17" s="3">
        <f t="shared" si="0"/>
        <v>0</v>
      </c>
      <c r="G17" s="18"/>
    </row>
    <row r="18" spans="1:7" ht="15.75" x14ac:dyDescent="0.25">
      <c r="A18" s="163"/>
      <c r="B18" s="166"/>
      <c r="C18" s="50" t="s">
        <v>21</v>
      </c>
      <c r="D18" s="2">
        <v>39.950000000000003</v>
      </c>
      <c r="E18" s="2">
        <v>0.33400000000000002</v>
      </c>
      <c r="F18" s="3">
        <f t="shared" si="0"/>
        <v>0.83604505632040038</v>
      </c>
      <c r="G18" s="18"/>
    </row>
    <row r="19" spans="1:7" ht="15.75" x14ac:dyDescent="0.25">
      <c r="A19" s="163"/>
      <c r="B19" s="166"/>
      <c r="C19" s="50" t="s">
        <v>22</v>
      </c>
      <c r="D19" s="2">
        <v>711.30399999999997</v>
      </c>
      <c r="E19" s="2">
        <v>215.45500000000001</v>
      </c>
      <c r="F19" s="3">
        <f>E19*100/D19</f>
        <v>30.290143173664145</v>
      </c>
      <c r="G19" s="18"/>
    </row>
    <row r="20" spans="1:7" ht="15.75" x14ac:dyDescent="0.25">
      <c r="A20" s="163"/>
      <c r="B20" s="166"/>
      <c r="C20" s="50" t="s">
        <v>23</v>
      </c>
      <c r="D20" s="2">
        <v>75.12</v>
      </c>
      <c r="E20" s="2">
        <v>14.411</v>
      </c>
      <c r="F20" s="3">
        <f t="shared" si="0"/>
        <v>19.183972310969114</v>
      </c>
      <c r="G20" s="18"/>
    </row>
    <row r="21" spans="1:7" ht="15.75" x14ac:dyDescent="0.25">
      <c r="A21" s="163"/>
      <c r="B21" s="166"/>
      <c r="C21" s="50" t="s">
        <v>24</v>
      </c>
      <c r="D21" s="2">
        <v>89.3</v>
      </c>
      <c r="E21" s="2">
        <v>0.3</v>
      </c>
      <c r="F21" s="3">
        <f t="shared" si="0"/>
        <v>0.33594624860022398</v>
      </c>
      <c r="G21" s="18"/>
    </row>
    <row r="22" spans="1:7" ht="15.75" x14ac:dyDescent="0.25">
      <c r="A22" s="163"/>
      <c r="B22" s="166"/>
      <c r="C22" s="50" t="s">
        <v>25</v>
      </c>
      <c r="D22" s="2">
        <v>127.8</v>
      </c>
      <c r="E22" s="2">
        <v>31.189</v>
      </c>
      <c r="F22" s="3">
        <f t="shared" si="0"/>
        <v>24.404538341158062</v>
      </c>
      <c r="G22" s="18"/>
    </row>
    <row r="23" spans="1:7" ht="15.75" x14ac:dyDescent="0.25">
      <c r="A23" s="163"/>
      <c r="B23" s="166"/>
      <c r="C23" s="50" t="s">
        <v>35</v>
      </c>
      <c r="D23" s="2">
        <v>699.3</v>
      </c>
      <c r="E23" s="2">
        <v>27.888999999999999</v>
      </c>
      <c r="F23" s="3">
        <f t="shared" si="0"/>
        <v>3.9881309881309885</v>
      </c>
      <c r="G23" s="18"/>
    </row>
    <row r="24" spans="1:7" ht="15.75" x14ac:dyDescent="0.25">
      <c r="A24" s="163"/>
      <c r="B24" s="166"/>
      <c r="C24" s="50" t="s">
        <v>80</v>
      </c>
      <c r="D24" s="2">
        <v>100</v>
      </c>
      <c r="E24" s="2">
        <v>0</v>
      </c>
      <c r="F24" s="3">
        <f t="shared" si="0"/>
        <v>0</v>
      </c>
      <c r="G24" s="18"/>
    </row>
    <row r="25" spans="1:7" ht="15.75" x14ac:dyDescent="0.25">
      <c r="A25" s="163"/>
      <c r="B25" s="166"/>
      <c r="C25" s="50" t="s">
        <v>26</v>
      </c>
      <c r="D25" s="2">
        <v>2949.97</v>
      </c>
      <c r="E25" s="2">
        <v>820.67700000000002</v>
      </c>
      <c r="F25" s="3">
        <f t="shared" si="0"/>
        <v>27.819842235683755</v>
      </c>
      <c r="G25" s="18"/>
    </row>
    <row r="26" spans="1:7" ht="15.75" x14ac:dyDescent="0.25">
      <c r="A26" s="163"/>
      <c r="B26" s="166"/>
      <c r="C26" s="50" t="s">
        <v>27</v>
      </c>
      <c r="D26" s="2">
        <v>453.85</v>
      </c>
      <c r="E26" s="2">
        <v>0</v>
      </c>
      <c r="F26" s="3">
        <f t="shared" si="0"/>
        <v>0</v>
      </c>
      <c r="G26" s="18"/>
    </row>
    <row r="27" spans="1:7" ht="15.75" x14ac:dyDescent="0.25">
      <c r="A27" s="163"/>
      <c r="B27" s="166"/>
      <c r="C27" s="50" t="s">
        <v>28</v>
      </c>
      <c r="D27" s="2">
        <v>10.45</v>
      </c>
      <c r="E27" s="2">
        <v>3.5000000000000003E-2</v>
      </c>
      <c r="F27" s="3">
        <f t="shared" si="0"/>
        <v>0.33492822966507185</v>
      </c>
      <c r="G27" s="18"/>
    </row>
    <row r="28" spans="1:7" ht="15.75" x14ac:dyDescent="0.25">
      <c r="A28" s="163"/>
      <c r="B28" s="166"/>
      <c r="C28" s="50" t="s">
        <v>29</v>
      </c>
      <c r="D28" s="2">
        <v>2999.5680000000002</v>
      </c>
      <c r="E28" s="2">
        <v>9.7070000000000007</v>
      </c>
      <c r="F28" s="3">
        <f t="shared" si="0"/>
        <v>0.32361326697711135</v>
      </c>
      <c r="G28" s="18"/>
    </row>
    <row r="29" spans="1:7" ht="15.75" x14ac:dyDescent="0.25">
      <c r="A29" s="163"/>
      <c r="B29" s="166"/>
      <c r="C29" s="50" t="s">
        <v>41</v>
      </c>
      <c r="D29" s="4">
        <v>205</v>
      </c>
      <c r="E29" s="4">
        <v>0</v>
      </c>
      <c r="F29" s="3">
        <f t="shared" si="0"/>
        <v>0</v>
      </c>
      <c r="G29" s="18"/>
    </row>
    <row r="30" spans="1:7" ht="15.75" x14ac:dyDescent="0.25">
      <c r="A30" s="163"/>
      <c r="B30" s="166"/>
      <c r="C30" s="50" t="s">
        <v>30</v>
      </c>
      <c r="D30" s="2">
        <v>19999.599999999999</v>
      </c>
      <c r="E30" s="2">
        <v>0</v>
      </c>
      <c r="F30" s="3">
        <f t="shared" ref="F30:F38" si="1">E30*100/D30</f>
        <v>0</v>
      </c>
      <c r="G30" s="18"/>
    </row>
    <row r="31" spans="1:7" ht="15.75" x14ac:dyDescent="0.25">
      <c r="A31" s="163"/>
      <c r="B31" s="166"/>
      <c r="C31" s="50" t="s">
        <v>81</v>
      </c>
      <c r="D31" s="2">
        <v>30</v>
      </c>
      <c r="E31" s="2">
        <v>0</v>
      </c>
      <c r="F31" s="3">
        <f t="shared" si="1"/>
        <v>0</v>
      </c>
      <c r="G31" s="18"/>
    </row>
    <row r="32" spans="1:7" ht="15.75" x14ac:dyDescent="0.25">
      <c r="A32" s="163"/>
      <c r="B32" s="166"/>
      <c r="C32" s="50" t="s">
        <v>82</v>
      </c>
      <c r="D32" s="2">
        <v>10</v>
      </c>
      <c r="E32" s="2">
        <v>0</v>
      </c>
      <c r="F32" s="3">
        <f t="shared" si="1"/>
        <v>0</v>
      </c>
      <c r="G32" s="18"/>
    </row>
    <row r="33" spans="1:7" ht="15.75" x14ac:dyDescent="0.25">
      <c r="A33" s="163"/>
      <c r="B33" s="166"/>
      <c r="C33" s="50" t="s">
        <v>83</v>
      </c>
      <c r="D33" s="2">
        <v>50</v>
      </c>
      <c r="E33" s="2">
        <v>0</v>
      </c>
      <c r="F33" s="3">
        <f t="shared" si="1"/>
        <v>0</v>
      </c>
      <c r="G33" s="18"/>
    </row>
    <row r="34" spans="1:7" ht="15.75" x14ac:dyDescent="0.25">
      <c r="A34" s="163"/>
      <c r="B34" s="166"/>
      <c r="C34" s="50" t="s">
        <v>84</v>
      </c>
      <c r="D34" s="2">
        <v>5</v>
      </c>
      <c r="E34" s="2">
        <v>0</v>
      </c>
      <c r="F34" s="3">
        <f t="shared" si="1"/>
        <v>0</v>
      </c>
      <c r="G34" s="18"/>
    </row>
    <row r="35" spans="1:7" ht="16.5" thickBot="1" x14ac:dyDescent="0.3">
      <c r="A35" s="163"/>
      <c r="B35" s="166"/>
      <c r="C35" s="133" t="s">
        <v>85</v>
      </c>
      <c r="D35" s="5">
        <v>10</v>
      </c>
      <c r="E35" s="5">
        <v>0</v>
      </c>
      <c r="F35" s="6">
        <f t="shared" si="1"/>
        <v>0</v>
      </c>
      <c r="G35" s="18"/>
    </row>
    <row r="36" spans="1:7" ht="16.5" thickBot="1" x14ac:dyDescent="0.3">
      <c r="A36" s="164"/>
      <c r="B36" s="164"/>
      <c r="C36" s="131" t="s">
        <v>31</v>
      </c>
      <c r="D36" s="100">
        <f>SUM(D5:D35)</f>
        <v>170152.82699999999</v>
      </c>
      <c r="E36" s="100">
        <f>SUM(E5:E35)</f>
        <v>7844.0280000000012</v>
      </c>
      <c r="F36" s="132">
        <f t="shared" si="1"/>
        <v>4.6099898181533021</v>
      </c>
      <c r="G36" s="72"/>
    </row>
    <row r="37" spans="1:7" ht="30" customHeight="1" x14ac:dyDescent="0.25">
      <c r="A37" s="150" t="s">
        <v>32</v>
      </c>
      <c r="B37" s="150" t="s">
        <v>7</v>
      </c>
      <c r="C37" s="52" t="s">
        <v>8</v>
      </c>
      <c r="D37" s="41">
        <v>555.58500000000004</v>
      </c>
      <c r="E37" s="14">
        <v>11.329000000000001</v>
      </c>
      <c r="F37" s="26">
        <f t="shared" si="1"/>
        <v>2.0391119270678653</v>
      </c>
      <c r="G37" s="18"/>
    </row>
    <row r="38" spans="1:7" ht="15.75" x14ac:dyDescent="0.25">
      <c r="A38" s="151"/>
      <c r="B38" s="151"/>
      <c r="C38" s="53" t="s">
        <v>33</v>
      </c>
      <c r="D38" s="11">
        <v>29174.65</v>
      </c>
      <c r="E38" s="11">
        <v>5576.9939999999997</v>
      </c>
      <c r="F38" s="12">
        <f t="shared" si="1"/>
        <v>19.115889993538911</v>
      </c>
      <c r="G38" s="73"/>
    </row>
    <row r="39" spans="1:7" ht="15.75" x14ac:dyDescent="0.25">
      <c r="A39" s="151"/>
      <c r="B39" s="151"/>
      <c r="C39" s="52" t="s">
        <v>9</v>
      </c>
      <c r="D39" s="41">
        <v>79981.467000000004</v>
      </c>
      <c r="E39" s="14">
        <v>19030.544999999998</v>
      </c>
      <c r="F39" s="12">
        <f t="shared" ref="F39:F56" si="2">E39*100/D39</f>
        <v>23.793693356487193</v>
      </c>
      <c r="G39" s="73"/>
    </row>
    <row r="40" spans="1:7" ht="15.75" x14ac:dyDescent="0.25">
      <c r="A40" s="151"/>
      <c r="B40" s="151"/>
      <c r="C40" s="54" t="s">
        <v>17</v>
      </c>
      <c r="D40" s="2">
        <v>197.965</v>
      </c>
      <c r="E40" s="2">
        <v>21.623999999999999</v>
      </c>
      <c r="F40" s="12">
        <f t="shared" si="2"/>
        <v>10.923142979819666</v>
      </c>
      <c r="G40" s="73"/>
    </row>
    <row r="41" spans="1:7" ht="15.75" x14ac:dyDescent="0.25">
      <c r="A41" s="151"/>
      <c r="B41" s="151"/>
      <c r="C41" s="53" t="s">
        <v>34</v>
      </c>
      <c r="D41" s="2">
        <v>5701.8010000000004</v>
      </c>
      <c r="E41" s="14">
        <v>0.61699999999999999</v>
      </c>
      <c r="F41" s="12">
        <f t="shared" si="2"/>
        <v>1.082114230223047E-2</v>
      </c>
      <c r="G41" s="73"/>
    </row>
    <row r="42" spans="1:7" ht="15.75" x14ac:dyDescent="0.25">
      <c r="A42" s="151"/>
      <c r="B42" s="151"/>
      <c r="C42" s="53" t="s">
        <v>18</v>
      </c>
      <c r="D42" s="2">
        <v>518.37</v>
      </c>
      <c r="E42" s="2">
        <v>161.07499999999999</v>
      </c>
      <c r="F42" s="12">
        <f t="shared" si="2"/>
        <v>31.073364585141885</v>
      </c>
      <c r="G42" s="73"/>
    </row>
    <row r="43" spans="1:7" ht="15.75" x14ac:dyDescent="0.25">
      <c r="A43" s="151"/>
      <c r="B43" s="151"/>
      <c r="C43" s="54" t="s">
        <v>19</v>
      </c>
      <c r="D43" s="11">
        <v>164.05500000000001</v>
      </c>
      <c r="E43" s="14">
        <v>4.5229999999999997</v>
      </c>
      <c r="F43" s="12">
        <f t="shared" si="2"/>
        <v>2.7570022248636126</v>
      </c>
      <c r="G43" s="73"/>
    </row>
    <row r="44" spans="1:7" ht="15.75" x14ac:dyDescent="0.25">
      <c r="A44" s="151"/>
      <c r="B44" s="151"/>
      <c r="C44" s="54" t="s">
        <v>20</v>
      </c>
      <c r="D44" s="11">
        <v>382.36700000000002</v>
      </c>
      <c r="E44" s="2">
        <v>16.852</v>
      </c>
      <c r="F44" s="12">
        <f t="shared" si="2"/>
        <v>4.4072841013999637</v>
      </c>
      <c r="G44" s="73"/>
    </row>
    <row r="45" spans="1:7" ht="15.75" x14ac:dyDescent="0.25">
      <c r="A45" s="151"/>
      <c r="B45" s="151"/>
      <c r="C45" s="54" t="s">
        <v>21</v>
      </c>
      <c r="D45" s="11">
        <v>4286.59</v>
      </c>
      <c r="E45" s="14">
        <v>64.765000000000001</v>
      </c>
      <c r="F45" s="12">
        <f t="shared" si="2"/>
        <v>1.5108746112877602</v>
      </c>
      <c r="G45" s="73"/>
    </row>
    <row r="46" spans="1:7" ht="15.75" x14ac:dyDescent="0.25">
      <c r="A46" s="151"/>
      <c r="B46" s="151"/>
      <c r="C46" s="54" t="s">
        <v>22</v>
      </c>
      <c r="D46" s="11">
        <v>109.72499999999999</v>
      </c>
      <c r="E46" s="2">
        <v>0.184</v>
      </c>
      <c r="F46" s="12">
        <f t="shared" si="2"/>
        <v>0.16769195716564136</v>
      </c>
      <c r="G46" s="73"/>
    </row>
    <row r="47" spans="1:7" ht="15.75" x14ac:dyDescent="0.25">
      <c r="A47" s="151"/>
      <c r="B47" s="151"/>
      <c r="C47" s="54" t="s">
        <v>23</v>
      </c>
      <c r="D47" s="2">
        <v>268.29899999999998</v>
      </c>
      <c r="E47" s="14">
        <v>54.853999999999999</v>
      </c>
      <c r="F47" s="12">
        <f t="shared" si="2"/>
        <v>20.445100428998991</v>
      </c>
      <c r="G47" s="73"/>
    </row>
    <row r="48" spans="1:7" ht="15.75" x14ac:dyDescent="0.25">
      <c r="A48" s="151"/>
      <c r="B48" s="151"/>
      <c r="C48" s="54" t="s">
        <v>24</v>
      </c>
      <c r="D48" s="2">
        <v>159.434</v>
      </c>
      <c r="E48" s="2">
        <v>4.67</v>
      </c>
      <c r="F48" s="12">
        <f t="shared" si="2"/>
        <v>2.9291117327546194</v>
      </c>
      <c r="G48" s="73"/>
    </row>
    <row r="49" spans="1:11" ht="15.75" x14ac:dyDescent="0.25">
      <c r="A49" s="151"/>
      <c r="B49" s="151"/>
      <c r="C49" s="54" t="s">
        <v>35</v>
      </c>
      <c r="D49" s="2">
        <v>3199.8</v>
      </c>
      <c r="E49" s="14">
        <v>2.0779999999999998</v>
      </c>
      <c r="F49" s="12">
        <f t="shared" si="2"/>
        <v>6.4941558847427958E-2</v>
      </c>
      <c r="G49" s="73"/>
    </row>
    <row r="50" spans="1:11" ht="15.75" x14ac:dyDescent="0.25">
      <c r="A50" s="151"/>
      <c r="B50" s="151"/>
      <c r="C50" s="54" t="s">
        <v>36</v>
      </c>
      <c r="D50" s="2">
        <v>64.900000000000006</v>
      </c>
      <c r="E50" s="2">
        <v>1.0149999999999999</v>
      </c>
      <c r="F50" s="12">
        <f t="shared" si="2"/>
        <v>1.5639445300462247</v>
      </c>
      <c r="G50" s="73"/>
    </row>
    <row r="51" spans="1:11" ht="15.75" x14ac:dyDescent="0.25">
      <c r="A51" s="151"/>
      <c r="B51" s="151"/>
      <c r="C51" s="54" t="s">
        <v>37</v>
      </c>
      <c r="D51" s="2">
        <v>9.98</v>
      </c>
      <c r="E51" s="14">
        <v>0</v>
      </c>
      <c r="F51" s="12">
        <f t="shared" si="2"/>
        <v>0</v>
      </c>
      <c r="G51" s="73"/>
    </row>
    <row r="52" spans="1:11" ht="15.75" x14ac:dyDescent="0.25">
      <c r="A52" s="151"/>
      <c r="B52" s="151"/>
      <c r="C52" s="54" t="s">
        <v>38</v>
      </c>
      <c r="D52" s="2">
        <v>2</v>
      </c>
      <c r="E52" s="2">
        <v>0</v>
      </c>
      <c r="F52" s="12">
        <f t="shared" si="2"/>
        <v>0</v>
      </c>
      <c r="G52" s="73"/>
    </row>
    <row r="53" spans="1:11" ht="15.75" x14ac:dyDescent="0.25">
      <c r="A53" s="151"/>
      <c r="B53" s="151"/>
      <c r="C53" s="54" t="s">
        <v>39</v>
      </c>
      <c r="D53" s="11">
        <v>125</v>
      </c>
      <c r="E53" s="14">
        <v>18.728000000000002</v>
      </c>
      <c r="F53" s="12">
        <f t="shared" si="2"/>
        <v>14.982400000000002</v>
      </c>
      <c r="G53" s="73"/>
    </row>
    <row r="54" spans="1:11" ht="15.75" x14ac:dyDescent="0.25">
      <c r="A54" s="151"/>
      <c r="B54" s="151"/>
      <c r="C54" s="54" t="s">
        <v>40</v>
      </c>
      <c r="D54" s="11">
        <v>11.5</v>
      </c>
      <c r="E54" s="2">
        <v>8.4529999999999994</v>
      </c>
      <c r="F54" s="12">
        <f t="shared" si="2"/>
        <v>73.504347826086956</v>
      </c>
      <c r="G54" s="73"/>
    </row>
    <row r="55" spans="1:11" ht="15.75" x14ac:dyDescent="0.25">
      <c r="A55" s="151"/>
      <c r="B55" s="151"/>
      <c r="C55" s="54" t="s">
        <v>29</v>
      </c>
      <c r="D55" s="11">
        <v>314.50400000000002</v>
      </c>
      <c r="E55" s="14">
        <v>1.0760000000000001</v>
      </c>
      <c r="F55" s="12">
        <f t="shared" si="2"/>
        <v>0.34212601429552564</v>
      </c>
      <c r="G55" s="73"/>
    </row>
    <row r="56" spans="1:11" ht="15.75" x14ac:dyDescent="0.25">
      <c r="A56" s="151"/>
      <c r="B56" s="151"/>
      <c r="C56" s="54" t="s">
        <v>41</v>
      </c>
      <c r="D56" s="11">
        <v>199.93600000000001</v>
      </c>
      <c r="E56" s="2">
        <v>0</v>
      </c>
      <c r="F56" s="12">
        <f t="shared" si="2"/>
        <v>0</v>
      </c>
      <c r="G56" s="73"/>
    </row>
    <row r="57" spans="1:11" ht="16.5" thickBot="1" x14ac:dyDescent="0.3">
      <c r="A57" s="151"/>
      <c r="B57" s="151"/>
      <c r="C57" s="55" t="s">
        <v>42</v>
      </c>
      <c r="D57" s="25">
        <v>8004.28</v>
      </c>
      <c r="E57" s="28">
        <v>0</v>
      </c>
      <c r="F57" s="32">
        <f>E57*100/D57</f>
        <v>0</v>
      </c>
      <c r="G57" s="73"/>
    </row>
    <row r="58" spans="1:11" ht="16.5" thickBot="1" x14ac:dyDescent="0.3">
      <c r="A58" s="152"/>
      <c r="B58" s="152"/>
      <c r="C58" s="42" t="s">
        <v>31</v>
      </c>
      <c r="D58" s="65">
        <f>SUM(D37:D57)</f>
        <v>133432.20799999998</v>
      </c>
      <c r="E58" s="7">
        <f>SUM(E37:E57)</f>
        <v>24979.381999999998</v>
      </c>
      <c r="F58" s="8">
        <f>E58*100/D58</f>
        <v>18.720654011811</v>
      </c>
      <c r="G58" s="72"/>
      <c r="H58" s="144">
        <f>D58+D36</f>
        <v>303585.03499999997</v>
      </c>
      <c r="J58" s="145">
        <f>E58+E36</f>
        <v>32823.409999999996</v>
      </c>
      <c r="K58" s="86">
        <f>J58/H58*100</f>
        <v>10.811932808216321</v>
      </c>
    </row>
    <row r="59" spans="1:11" ht="15.75" x14ac:dyDescent="0.25">
      <c r="A59" s="151" t="s">
        <v>74</v>
      </c>
      <c r="B59" s="151" t="s">
        <v>43</v>
      </c>
      <c r="C59" s="50" t="s">
        <v>47</v>
      </c>
      <c r="D59" s="2">
        <v>116.13</v>
      </c>
      <c r="E59" s="2">
        <v>115.99</v>
      </c>
      <c r="F59" s="3">
        <f>E59*100/D59</f>
        <v>99.879445449065713</v>
      </c>
      <c r="G59" s="56"/>
      <c r="K59" s="86" t="s">
        <v>87</v>
      </c>
    </row>
    <row r="60" spans="1:11" ht="15.75" x14ac:dyDescent="0.25">
      <c r="A60" s="151"/>
      <c r="B60" s="151"/>
      <c r="C60" s="50" t="s">
        <v>48</v>
      </c>
      <c r="D60" s="2">
        <v>36.799999999999997</v>
      </c>
      <c r="E60" s="2">
        <v>50.356999999999999</v>
      </c>
      <c r="F60" s="3">
        <f>E60*100/D60</f>
        <v>136.8396739130435</v>
      </c>
    </row>
    <row r="61" spans="1:11" ht="15.75" x14ac:dyDescent="0.25">
      <c r="A61" s="151"/>
      <c r="B61" s="151"/>
      <c r="C61" s="50" t="s">
        <v>26</v>
      </c>
      <c r="D61" s="2">
        <v>2709.3</v>
      </c>
      <c r="E61" s="2">
        <v>2407.491</v>
      </c>
      <c r="F61" s="3">
        <f t="shared" ref="F61:F68" si="3">E61*100/D61</f>
        <v>88.860259107518544</v>
      </c>
      <c r="G61" s="57"/>
    </row>
    <row r="62" spans="1:11" ht="15.75" x14ac:dyDescent="0.25">
      <c r="A62" s="151"/>
      <c r="B62" s="151"/>
      <c r="C62" s="50" t="s">
        <v>14</v>
      </c>
      <c r="D62" s="2">
        <v>64.2</v>
      </c>
      <c r="E62" s="2">
        <v>118.042</v>
      </c>
      <c r="F62" s="3">
        <f t="shared" si="3"/>
        <v>183.86604361370718</v>
      </c>
    </row>
    <row r="63" spans="1:11" ht="15.75" x14ac:dyDescent="0.25">
      <c r="A63" s="151"/>
      <c r="B63" s="151"/>
      <c r="C63" s="50" t="s">
        <v>49</v>
      </c>
      <c r="D63" s="2">
        <v>16.399999999999999</v>
      </c>
      <c r="E63" s="2">
        <v>18.321000000000002</v>
      </c>
      <c r="F63" s="3">
        <f t="shared" si="3"/>
        <v>111.71341463414636</v>
      </c>
    </row>
    <row r="64" spans="1:11" ht="15.75" x14ac:dyDescent="0.25">
      <c r="A64" s="151"/>
      <c r="B64" s="151"/>
      <c r="C64" s="44" t="s">
        <v>50</v>
      </c>
      <c r="D64" s="2">
        <v>22.05</v>
      </c>
      <c r="E64" s="2">
        <v>22.210999999999999</v>
      </c>
      <c r="F64" s="3">
        <f t="shared" si="3"/>
        <v>100.73015873015872</v>
      </c>
    </row>
    <row r="65" spans="1:8" ht="15.75" x14ac:dyDescent="0.25">
      <c r="A65" s="151"/>
      <c r="B65" s="151"/>
      <c r="C65" s="44" t="s">
        <v>51</v>
      </c>
      <c r="D65" s="2">
        <v>80.5</v>
      </c>
      <c r="E65" s="2">
        <v>124.148</v>
      </c>
      <c r="F65" s="3">
        <f t="shared" si="3"/>
        <v>154.22111801242235</v>
      </c>
    </row>
    <row r="66" spans="1:8" ht="15.75" x14ac:dyDescent="0.25">
      <c r="A66" s="151"/>
      <c r="B66" s="151"/>
      <c r="C66" s="44" t="s">
        <v>52</v>
      </c>
      <c r="D66" s="2">
        <v>2.2999999999999998</v>
      </c>
      <c r="E66" s="2">
        <v>27.087</v>
      </c>
      <c r="F66" s="3">
        <f t="shared" si="3"/>
        <v>1177.695652173913</v>
      </c>
      <c r="G66" s="51"/>
    </row>
    <row r="67" spans="1:8" ht="15.75" x14ac:dyDescent="0.25">
      <c r="A67" s="151"/>
      <c r="B67" s="151"/>
      <c r="C67" s="44" t="s">
        <v>53</v>
      </c>
      <c r="D67" s="2">
        <v>47.6</v>
      </c>
      <c r="E67" s="2">
        <v>53.539000000000001</v>
      </c>
      <c r="F67" s="3">
        <f t="shared" si="3"/>
        <v>112.47689075630252</v>
      </c>
      <c r="G67" s="18"/>
    </row>
    <row r="68" spans="1:8" ht="15.75" x14ac:dyDescent="0.25">
      <c r="A68" s="151"/>
      <c r="B68" s="151"/>
      <c r="C68" s="44" t="s">
        <v>54</v>
      </c>
      <c r="D68" s="2">
        <v>26.5</v>
      </c>
      <c r="E68" s="2">
        <v>30.716000000000001</v>
      </c>
      <c r="F68" s="3">
        <f t="shared" si="3"/>
        <v>115.90943396226415</v>
      </c>
      <c r="G68" s="18"/>
    </row>
    <row r="69" spans="1:8" ht="16.5" thickBot="1" x14ac:dyDescent="0.3">
      <c r="A69" s="151"/>
      <c r="B69" s="151"/>
      <c r="C69" s="45"/>
      <c r="D69" s="5"/>
      <c r="E69" s="5"/>
      <c r="F69" s="6"/>
      <c r="G69" s="18"/>
    </row>
    <row r="70" spans="1:8" ht="16.5" thickBot="1" x14ac:dyDescent="0.3">
      <c r="A70" s="151"/>
      <c r="B70" s="151"/>
      <c r="C70" s="87" t="s">
        <v>31</v>
      </c>
      <c r="D70" s="142">
        <f>SUM(D59:D69)</f>
        <v>3121.78</v>
      </c>
      <c r="E70" s="19">
        <f>SUM(E59:E69)</f>
        <v>2967.9019999999996</v>
      </c>
      <c r="F70" s="8">
        <f>E70*100/D70</f>
        <v>95.070824978057374</v>
      </c>
      <c r="G70" s="72"/>
    </row>
    <row r="71" spans="1:8" ht="15.75" x14ac:dyDescent="0.25">
      <c r="A71" s="150" t="s">
        <v>75</v>
      </c>
      <c r="B71" s="150" t="s">
        <v>43</v>
      </c>
      <c r="C71" s="58" t="s">
        <v>47</v>
      </c>
      <c r="D71" s="14">
        <v>87.34</v>
      </c>
      <c r="E71" s="2">
        <v>124.38500000000001</v>
      </c>
      <c r="F71" s="26">
        <f>E71*100/D71</f>
        <v>142.41470116784978</v>
      </c>
      <c r="G71" s="18"/>
    </row>
    <row r="72" spans="1:8" ht="15.75" x14ac:dyDescent="0.25">
      <c r="A72" s="151"/>
      <c r="B72" s="151"/>
      <c r="C72" s="54" t="s">
        <v>26</v>
      </c>
      <c r="D72" s="11">
        <v>2737.88</v>
      </c>
      <c r="E72" s="2">
        <v>2575.4609999999998</v>
      </c>
      <c r="F72" s="3">
        <f>E72*100/D72</f>
        <v>94.067709322541518</v>
      </c>
      <c r="G72" s="18"/>
    </row>
    <row r="73" spans="1:8" ht="15.75" x14ac:dyDescent="0.25">
      <c r="A73" s="151"/>
      <c r="B73" s="151"/>
      <c r="C73" s="54" t="s">
        <v>49</v>
      </c>
      <c r="D73" s="2">
        <v>2.83</v>
      </c>
      <c r="E73" s="2">
        <v>3.2090000000000001</v>
      </c>
      <c r="F73" s="3">
        <f t="shared" ref="F73:F80" si="4">E73*100/D73</f>
        <v>113.3922261484099</v>
      </c>
      <c r="G73" s="18"/>
    </row>
    <row r="74" spans="1:8" ht="15.75" x14ac:dyDescent="0.25">
      <c r="A74" s="151"/>
      <c r="B74" s="151"/>
      <c r="C74" s="54" t="s">
        <v>57</v>
      </c>
      <c r="D74" s="11">
        <v>26.9</v>
      </c>
      <c r="E74" s="2">
        <v>57.283000000000001</v>
      </c>
      <c r="F74" s="3">
        <f t="shared" si="4"/>
        <v>212.94795539033458</v>
      </c>
      <c r="G74" s="18"/>
      <c r="H74" s="57"/>
    </row>
    <row r="75" spans="1:8" ht="15.75" x14ac:dyDescent="0.25">
      <c r="A75" s="151"/>
      <c r="B75" s="151"/>
      <c r="C75" s="54" t="s">
        <v>48</v>
      </c>
      <c r="D75" s="2">
        <v>3.97</v>
      </c>
      <c r="E75" s="2">
        <v>4.6269999999999998</v>
      </c>
      <c r="F75" s="3">
        <f t="shared" si="4"/>
        <v>116.54911838790932</v>
      </c>
      <c r="G75" s="18"/>
    </row>
    <row r="76" spans="1:8" ht="15.75" x14ac:dyDescent="0.25">
      <c r="A76" s="151"/>
      <c r="B76" s="151"/>
      <c r="C76" s="54" t="s">
        <v>50</v>
      </c>
      <c r="D76" s="11">
        <v>9.4499999999999993</v>
      </c>
      <c r="E76" s="2">
        <v>12.42</v>
      </c>
      <c r="F76" s="3">
        <f t="shared" si="4"/>
        <v>131.42857142857144</v>
      </c>
      <c r="G76" s="18"/>
    </row>
    <row r="77" spans="1:8" ht="15.75" x14ac:dyDescent="0.25">
      <c r="A77" s="151"/>
      <c r="B77" s="151"/>
      <c r="C77" s="53" t="s">
        <v>51</v>
      </c>
      <c r="D77" s="11">
        <v>43.6</v>
      </c>
      <c r="E77" s="2">
        <v>55.692999999999998</v>
      </c>
      <c r="F77" s="3">
        <f t="shared" si="4"/>
        <v>127.73623853211009</v>
      </c>
      <c r="G77" s="18"/>
    </row>
    <row r="78" spans="1:8" ht="15.75" x14ac:dyDescent="0.25">
      <c r="A78" s="151"/>
      <c r="B78" s="151"/>
      <c r="C78" s="53" t="s">
        <v>52</v>
      </c>
      <c r="D78" s="11">
        <v>2.67</v>
      </c>
      <c r="E78" s="2">
        <v>11.353</v>
      </c>
      <c r="F78" s="3">
        <f t="shared" si="4"/>
        <v>425.20599250936328</v>
      </c>
      <c r="G78" s="51"/>
    </row>
    <row r="79" spans="1:8" ht="15.75" x14ac:dyDescent="0.25">
      <c r="A79" s="151"/>
      <c r="B79" s="151"/>
      <c r="C79" s="53" t="s">
        <v>53</v>
      </c>
      <c r="D79" s="2">
        <v>7.23</v>
      </c>
      <c r="E79" s="2">
        <v>8.9350000000000005</v>
      </c>
      <c r="F79" s="3">
        <f t="shared" si="4"/>
        <v>123.58229598893499</v>
      </c>
      <c r="G79" s="18"/>
    </row>
    <row r="80" spans="1:8" ht="15.75" x14ac:dyDescent="0.25">
      <c r="A80" s="151"/>
      <c r="B80" s="151"/>
      <c r="C80" s="53" t="s">
        <v>54</v>
      </c>
      <c r="D80" s="2">
        <v>28.78</v>
      </c>
      <c r="E80" s="2">
        <v>38.747999999999998</v>
      </c>
      <c r="F80" s="3">
        <f t="shared" si="4"/>
        <v>134.63516330785265</v>
      </c>
      <c r="G80" s="18"/>
    </row>
    <row r="81" spans="1:7" ht="16.5" thickBot="1" x14ac:dyDescent="0.3">
      <c r="A81" s="151"/>
      <c r="B81" s="151"/>
      <c r="C81" s="53"/>
      <c r="D81" s="11"/>
      <c r="E81" s="2"/>
      <c r="F81" s="6"/>
      <c r="G81" s="18"/>
    </row>
    <row r="82" spans="1:7" ht="16.5" thickBot="1" x14ac:dyDescent="0.3">
      <c r="A82" s="151"/>
      <c r="B82" s="151"/>
      <c r="C82" s="85" t="s">
        <v>31</v>
      </c>
      <c r="D82" s="40">
        <f>SUM(D71:D81)</f>
        <v>2950.65</v>
      </c>
      <c r="E82" s="40">
        <f>SUM(E71:E81)</f>
        <v>2892.114</v>
      </c>
      <c r="F82" s="89">
        <f>E82*100/D82</f>
        <v>98.016165929540946</v>
      </c>
      <c r="G82" s="72"/>
    </row>
    <row r="83" spans="1:7" ht="15.75" x14ac:dyDescent="0.25">
      <c r="A83" s="150" t="s">
        <v>76</v>
      </c>
      <c r="B83" s="150" t="s">
        <v>43</v>
      </c>
      <c r="C83" s="79" t="s">
        <v>26</v>
      </c>
      <c r="D83" s="1">
        <v>54.62</v>
      </c>
      <c r="E83" s="2">
        <v>25.1</v>
      </c>
      <c r="F83" s="17">
        <f>E83*100/D83</f>
        <v>45.953863053826439</v>
      </c>
      <c r="G83" s="71"/>
    </row>
    <row r="84" spans="1:7" ht="15.75" x14ac:dyDescent="0.25">
      <c r="A84" s="151"/>
      <c r="B84" s="151"/>
      <c r="C84" s="80" t="s">
        <v>50</v>
      </c>
      <c r="D84" s="2">
        <v>0.2</v>
      </c>
      <c r="E84" s="2">
        <v>0</v>
      </c>
      <c r="F84" s="21">
        <f>E84*100/D84</f>
        <v>0</v>
      </c>
      <c r="G84" s="71"/>
    </row>
    <row r="85" spans="1:7" ht="15.75" x14ac:dyDescent="0.25">
      <c r="A85" s="151"/>
      <c r="B85" s="151"/>
      <c r="C85" s="80" t="s">
        <v>58</v>
      </c>
      <c r="D85" s="2">
        <v>0.5</v>
      </c>
      <c r="E85" s="2">
        <v>3.5000000000000003E-2</v>
      </c>
      <c r="F85" s="21">
        <f t="shared" ref="F85:F89" si="5">E85*100/D85</f>
        <v>7.0000000000000009</v>
      </c>
      <c r="G85" s="71"/>
    </row>
    <row r="86" spans="1:7" ht="15.75" x14ac:dyDescent="0.25">
      <c r="A86" s="151"/>
      <c r="B86" s="151"/>
      <c r="C86" s="80" t="s">
        <v>51</v>
      </c>
      <c r="D86" s="2">
        <v>1.4</v>
      </c>
      <c r="E86" s="2">
        <v>5.2999999999999999E-2</v>
      </c>
      <c r="F86" s="21">
        <f t="shared" si="5"/>
        <v>3.785714285714286</v>
      </c>
      <c r="G86" s="71"/>
    </row>
    <row r="87" spans="1:7" ht="15.75" x14ac:dyDescent="0.25">
      <c r="A87" s="151"/>
      <c r="B87" s="151"/>
      <c r="C87" s="80" t="s">
        <v>52</v>
      </c>
      <c r="D87" s="2">
        <v>0.2</v>
      </c>
      <c r="E87" s="2">
        <v>0</v>
      </c>
      <c r="F87" s="21">
        <f t="shared" si="5"/>
        <v>0</v>
      </c>
      <c r="G87" s="71"/>
    </row>
    <row r="88" spans="1:7" ht="15.75" x14ac:dyDescent="0.25">
      <c r="A88" s="151"/>
      <c r="B88" s="151"/>
      <c r="C88" s="80" t="s">
        <v>53</v>
      </c>
      <c r="D88" s="2">
        <v>0.1</v>
      </c>
      <c r="E88" s="2">
        <v>0</v>
      </c>
      <c r="F88" s="21">
        <f t="shared" si="5"/>
        <v>0</v>
      </c>
      <c r="G88" s="71"/>
    </row>
    <row r="89" spans="1:7" ht="15.75" x14ac:dyDescent="0.25">
      <c r="A89" s="151"/>
      <c r="B89" s="151"/>
      <c r="C89" s="81" t="s">
        <v>54</v>
      </c>
      <c r="D89" s="11">
        <v>0.15</v>
      </c>
      <c r="E89" s="11">
        <v>0</v>
      </c>
      <c r="F89" s="21">
        <f t="shared" si="5"/>
        <v>0</v>
      </c>
      <c r="G89" s="73"/>
    </row>
    <row r="90" spans="1:7" ht="16.5" thickBot="1" x14ac:dyDescent="0.3">
      <c r="A90" s="151"/>
      <c r="B90" s="151"/>
      <c r="C90" s="82" t="s">
        <v>59</v>
      </c>
      <c r="D90" s="15">
        <v>49.856000000000002</v>
      </c>
      <c r="E90" s="15">
        <v>0</v>
      </c>
      <c r="F90" s="33">
        <f>E90*100/D90</f>
        <v>0</v>
      </c>
      <c r="G90" s="73"/>
    </row>
    <row r="91" spans="1:7" ht="16.5" thickBot="1" x14ac:dyDescent="0.3">
      <c r="A91" s="152"/>
      <c r="B91" s="152"/>
      <c r="C91" s="78" t="s">
        <v>31</v>
      </c>
      <c r="D91" s="19">
        <f>SUM(D83:D90)</f>
        <v>107.02600000000001</v>
      </c>
      <c r="E91" s="19">
        <f>SUM(E83:E90)</f>
        <v>25.188000000000002</v>
      </c>
      <c r="F91" s="16">
        <f>E91*100/D91</f>
        <v>23.534468260048961</v>
      </c>
      <c r="G91" s="73"/>
    </row>
    <row r="92" spans="1:7" ht="15.75" x14ac:dyDescent="0.25">
      <c r="A92" s="150" t="s">
        <v>77</v>
      </c>
      <c r="B92" s="150" t="s">
        <v>43</v>
      </c>
      <c r="C92" s="59" t="s">
        <v>47</v>
      </c>
      <c r="D92" s="1">
        <v>0.05</v>
      </c>
      <c r="E92" s="2">
        <v>1.0999999999999999E-2</v>
      </c>
      <c r="F92" s="17">
        <f>E92*100/D92</f>
        <v>21.999999999999996</v>
      </c>
      <c r="G92" s="71"/>
    </row>
    <row r="93" spans="1:7" ht="15.75" x14ac:dyDescent="0.25">
      <c r="A93" s="151"/>
      <c r="B93" s="151"/>
      <c r="C93" s="44" t="s">
        <v>26</v>
      </c>
      <c r="D93" s="2">
        <v>347.28</v>
      </c>
      <c r="E93" s="2">
        <v>272.858</v>
      </c>
      <c r="F93" s="21">
        <f>E93*100/D93</f>
        <v>78.57002994701682</v>
      </c>
      <c r="G93" s="71"/>
    </row>
    <row r="94" spans="1:7" ht="15.75" x14ac:dyDescent="0.25">
      <c r="A94" s="151"/>
      <c r="B94" s="151"/>
      <c r="C94" s="44" t="s">
        <v>50</v>
      </c>
      <c r="D94" s="2">
        <v>0.3</v>
      </c>
      <c r="E94" s="2">
        <v>0</v>
      </c>
      <c r="F94" s="21">
        <f t="shared" ref="F94:F98" si="6">E94*100/D94</f>
        <v>0</v>
      </c>
      <c r="G94" s="71"/>
    </row>
    <row r="95" spans="1:7" ht="15.75" x14ac:dyDescent="0.25">
      <c r="A95" s="151"/>
      <c r="B95" s="151"/>
      <c r="C95" s="44" t="s">
        <v>58</v>
      </c>
      <c r="D95" s="2">
        <v>3.1</v>
      </c>
      <c r="E95" s="2">
        <v>0.22</v>
      </c>
      <c r="F95" s="21">
        <f t="shared" si="6"/>
        <v>7.096774193548387</v>
      </c>
      <c r="G95" s="71"/>
    </row>
    <row r="96" spans="1:7" ht="15.75" x14ac:dyDescent="0.25">
      <c r="A96" s="151"/>
      <c r="B96" s="151"/>
      <c r="C96" s="44" t="s">
        <v>51</v>
      </c>
      <c r="D96" s="2">
        <v>10.15</v>
      </c>
      <c r="E96" s="2">
        <v>5.867</v>
      </c>
      <c r="F96" s="21">
        <f t="shared" si="6"/>
        <v>57.802955665024633</v>
      </c>
      <c r="G96" s="71"/>
    </row>
    <row r="97" spans="1:7" ht="15.75" x14ac:dyDescent="0.25">
      <c r="A97" s="151"/>
      <c r="B97" s="151"/>
      <c r="C97" s="90" t="s">
        <v>53</v>
      </c>
      <c r="D97" s="11">
        <v>0.05</v>
      </c>
      <c r="E97" s="2">
        <v>9.0999999999999998E-2</v>
      </c>
      <c r="F97" s="21">
        <f t="shared" si="6"/>
        <v>181.99999999999997</v>
      </c>
      <c r="G97" s="71"/>
    </row>
    <row r="98" spans="1:7" ht="15.75" x14ac:dyDescent="0.25">
      <c r="A98" s="151"/>
      <c r="B98" s="151"/>
      <c r="C98" s="90" t="s">
        <v>54</v>
      </c>
      <c r="D98" s="11">
        <v>4.55</v>
      </c>
      <c r="E98" s="2">
        <v>2.754</v>
      </c>
      <c r="F98" s="21">
        <f t="shared" si="6"/>
        <v>60.527472527472526</v>
      </c>
      <c r="G98" s="71"/>
    </row>
    <row r="99" spans="1:7" ht="16.5" thickBot="1" x14ac:dyDescent="0.3">
      <c r="A99" s="151"/>
      <c r="B99" s="151"/>
      <c r="C99" s="45" t="s">
        <v>59</v>
      </c>
      <c r="D99" s="15">
        <v>49.325000000000003</v>
      </c>
      <c r="E99" s="25">
        <v>0</v>
      </c>
      <c r="F99" s="33">
        <f>E99*100/D99</f>
        <v>0</v>
      </c>
      <c r="G99" s="75"/>
    </row>
    <row r="100" spans="1:7" ht="16.5" thickBot="1" x14ac:dyDescent="0.3">
      <c r="A100" s="152"/>
      <c r="B100" s="152"/>
      <c r="C100" s="36" t="s">
        <v>31</v>
      </c>
      <c r="D100" s="19">
        <f>SUM(D92:D99)</f>
        <v>414.80500000000001</v>
      </c>
      <c r="E100" s="19">
        <f>SUM(E92:E99)</f>
        <v>281.8010000000001</v>
      </c>
      <c r="F100" s="16">
        <f>E100*100/D100</f>
        <v>67.93577705186776</v>
      </c>
      <c r="G100" s="75"/>
    </row>
    <row r="101" spans="1:7" ht="15.75" x14ac:dyDescent="0.25">
      <c r="A101" s="150" t="s">
        <v>60</v>
      </c>
      <c r="B101" s="150" t="s">
        <v>43</v>
      </c>
      <c r="C101" s="58" t="s">
        <v>56</v>
      </c>
      <c r="D101" s="1">
        <v>0.49</v>
      </c>
      <c r="E101" s="1">
        <v>0</v>
      </c>
      <c r="F101" s="22">
        <v>0</v>
      </c>
      <c r="G101" s="76"/>
    </row>
    <row r="102" spans="1:7" ht="15.75" x14ac:dyDescent="0.25">
      <c r="A102" s="151"/>
      <c r="B102" s="151"/>
      <c r="C102" s="54" t="s">
        <v>55</v>
      </c>
      <c r="D102" s="2">
        <v>0.5</v>
      </c>
      <c r="E102" s="2">
        <v>0</v>
      </c>
      <c r="F102" s="21">
        <v>0</v>
      </c>
      <c r="G102" s="71"/>
    </row>
    <row r="103" spans="1:7" ht="15.75" x14ac:dyDescent="0.25">
      <c r="A103" s="151"/>
      <c r="B103" s="151"/>
      <c r="C103" s="54" t="s">
        <v>47</v>
      </c>
      <c r="D103" s="2">
        <v>1.05</v>
      </c>
      <c r="E103" s="2">
        <v>0</v>
      </c>
      <c r="F103" s="21">
        <v>0</v>
      </c>
      <c r="G103" s="71"/>
    </row>
    <row r="104" spans="1:7" ht="15.75" x14ac:dyDescent="0.25">
      <c r="A104" s="151"/>
      <c r="B104" s="151"/>
      <c r="C104" s="54" t="s">
        <v>26</v>
      </c>
      <c r="D104" s="2">
        <v>6.44</v>
      </c>
      <c r="E104" s="24">
        <v>0</v>
      </c>
      <c r="F104" s="21">
        <v>0</v>
      </c>
      <c r="G104" s="71"/>
    </row>
    <row r="105" spans="1:7" ht="15.75" x14ac:dyDescent="0.25">
      <c r="A105" s="151"/>
      <c r="B105" s="151"/>
      <c r="C105" s="54" t="s">
        <v>44</v>
      </c>
      <c r="D105" s="2">
        <v>2.4500000000000002</v>
      </c>
      <c r="E105" s="2">
        <v>0</v>
      </c>
      <c r="F105" s="21">
        <v>0</v>
      </c>
      <c r="G105" s="71"/>
    </row>
    <row r="106" spans="1:7" ht="15.75" x14ac:dyDescent="0.25">
      <c r="A106" s="151"/>
      <c r="B106" s="151"/>
      <c r="C106" s="54" t="s">
        <v>61</v>
      </c>
      <c r="D106" s="2">
        <v>2.98</v>
      </c>
      <c r="E106" s="2">
        <v>0</v>
      </c>
      <c r="F106" s="21">
        <v>0</v>
      </c>
      <c r="G106" s="71"/>
    </row>
    <row r="107" spans="1:7" ht="15.75" x14ac:dyDescent="0.25">
      <c r="A107" s="151"/>
      <c r="B107" s="151"/>
      <c r="C107" s="54" t="s">
        <v>50</v>
      </c>
      <c r="D107" s="2">
        <v>0.49</v>
      </c>
      <c r="E107" s="2">
        <v>0</v>
      </c>
      <c r="F107" s="21">
        <v>0</v>
      </c>
      <c r="G107" s="71"/>
    </row>
    <row r="108" spans="1:7" ht="15.75" x14ac:dyDescent="0.25">
      <c r="A108" s="151"/>
      <c r="B108" s="151"/>
      <c r="C108" s="54" t="s">
        <v>51</v>
      </c>
      <c r="D108" s="2">
        <v>5.97</v>
      </c>
      <c r="E108" s="2">
        <v>0</v>
      </c>
      <c r="F108" s="21">
        <v>0</v>
      </c>
      <c r="G108" s="71"/>
    </row>
    <row r="109" spans="1:7" ht="16.5" thickBot="1" x14ac:dyDescent="0.3">
      <c r="A109" s="151"/>
      <c r="B109" s="151"/>
      <c r="C109" s="55" t="s">
        <v>62</v>
      </c>
      <c r="D109" s="4">
        <v>0.67</v>
      </c>
      <c r="E109" s="4">
        <v>0</v>
      </c>
      <c r="F109" s="34">
        <v>0</v>
      </c>
      <c r="G109" s="71"/>
    </row>
    <row r="110" spans="1:7" ht="16.5" thickBot="1" x14ac:dyDescent="0.3">
      <c r="A110" s="152"/>
      <c r="B110" s="152"/>
      <c r="C110" s="42" t="s">
        <v>31</v>
      </c>
      <c r="D110" s="40">
        <v>21.040000000000003</v>
      </c>
      <c r="E110" s="40">
        <v>0</v>
      </c>
      <c r="F110" s="35">
        <v>0</v>
      </c>
      <c r="G110" s="74"/>
    </row>
    <row r="111" spans="1:7" ht="15.75" x14ac:dyDescent="0.25">
      <c r="A111" s="150" t="s">
        <v>63</v>
      </c>
      <c r="B111" s="150" t="s">
        <v>43</v>
      </c>
      <c r="C111" s="94" t="s">
        <v>56</v>
      </c>
      <c r="D111" s="97">
        <v>1.19</v>
      </c>
      <c r="E111" s="1">
        <v>0</v>
      </c>
      <c r="F111" s="22">
        <f>E111*100/D111</f>
        <v>0</v>
      </c>
      <c r="G111" s="76"/>
    </row>
    <row r="112" spans="1:7" ht="15.75" x14ac:dyDescent="0.25">
      <c r="A112" s="151"/>
      <c r="B112" s="151"/>
      <c r="C112" s="95" t="s">
        <v>55</v>
      </c>
      <c r="D112" s="98">
        <v>1.59</v>
      </c>
      <c r="E112" s="2">
        <v>1.59</v>
      </c>
      <c r="F112" s="23">
        <f t="shared" ref="F112:F118" si="7">E112*100/D112</f>
        <v>100</v>
      </c>
      <c r="G112" s="76"/>
    </row>
    <row r="113" spans="1:7" ht="15.75" x14ac:dyDescent="0.25">
      <c r="A113" s="151"/>
      <c r="B113" s="151"/>
      <c r="C113" s="95" t="s">
        <v>47</v>
      </c>
      <c r="D113" s="98">
        <v>55.9</v>
      </c>
      <c r="E113" s="2">
        <v>0</v>
      </c>
      <c r="F113" s="23">
        <f t="shared" si="7"/>
        <v>0</v>
      </c>
      <c r="G113" s="76"/>
    </row>
    <row r="114" spans="1:7" ht="15.75" x14ac:dyDescent="0.25">
      <c r="A114" s="151"/>
      <c r="B114" s="151"/>
      <c r="C114" s="95" t="s">
        <v>26</v>
      </c>
      <c r="D114" s="98">
        <v>83.14</v>
      </c>
      <c r="E114" s="2">
        <v>24.55</v>
      </c>
      <c r="F114" s="23">
        <f t="shared" si="7"/>
        <v>29.528506134231417</v>
      </c>
      <c r="G114" s="76"/>
    </row>
    <row r="115" spans="1:7" ht="15.75" x14ac:dyDescent="0.25">
      <c r="A115" s="151"/>
      <c r="B115" s="151"/>
      <c r="C115" s="95" t="s">
        <v>61</v>
      </c>
      <c r="D115" s="98">
        <v>53.92</v>
      </c>
      <c r="E115" s="2">
        <v>28.1</v>
      </c>
      <c r="F115" s="23">
        <f t="shared" si="7"/>
        <v>52.114243323442132</v>
      </c>
      <c r="G115" s="76"/>
    </row>
    <row r="116" spans="1:7" ht="15.75" x14ac:dyDescent="0.25">
      <c r="A116" s="151"/>
      <c r="B116" s="151"/>
      <c r="C116" s="95" t="s">
        <v>50</v>
      </c>
      <c r="D116" s="98">
        <v>2.48</v>
      </c>
      <c r="E116" s="2">
        <v>0.1</v>
      </c>
      <c r="F116" s="23">
        <f t="shared" si="7"/>
        <v>4.032258064516129</v>
      </c>
      <c r="G116" s="76"/>
    </row>
    <row r="117" spans="1:7" ht="15.75" x14ac:dyDescent="0.25">
      <c r="A117" s="151"/>
      <c r="B117" s="151"/>
      <c r="C117" s="95" t="s">
        <v>51</v>
      </c>
      <c r="D117" s="98">
        <v>3.45</v>
      </c>
      <c r="E117" s="2">
        <v>2.96</v>
      </c>
      <c r="F117" s="23">
        <f t="shared" si="7"/>
        <v>85.79710144927536</v>
      </c>
      <c r="G117" s="76"/>
    </row>
    <row r="118" spans="1:7" ht="16.5" thickBot="1" x14ac:dyDescent="0.3">
      <c r="A118" s="151"/>
      <c r="B118" s="151"/>
      <c r="C118" s="96" t="s">
        <v>64</v>
      </c>
      <c r="D118" s="141">
        <v>0.95</v>
      </c>
      <c r="E118" s="4">
        <v>0</v>
      </c>
      <c r="F118" s="66">
        <f t="shared" si="7"/>
        <v>0</v>
      </c>
      <c r="G118" s="76"/>
    </row>
    <row r="119" spans="1:7" ht="16.5" thickBot="1" x14ac:dyDescent="0.3">
      <c r="A119" s="152"/>
      <c r="B119" s="152"/>
      <c r="C119" s="83" t="s">
        <v>31</v>
      </c>
      <c r="D119" s="142">
        <v>202.61999999999998</v>
      </c>
      <c r="E119" s="19">
        <f>SUM(E111:E118)</f>
        <v>57.300000000000004</v>
      </c>
      <c r="F119" s="143">
        <f>E119*100/D119</f>
        <v>28.279538051525027</v>
      </c>
      <c r="G119" s="77"/>
    </row>
    <row r="120" spans="1:7" ht="15.75" x14ac:dyDescent="0.25">
      <c r="A120" s="150" t="s">
        <v>65</v>
      </c>
      <c r="B120" s="156" t="s">
        <v>43</v>
      </c>
      <c r="C120" s="101" t="s">
        <v>56</v>
      </c>
      <c r="D120" s="97">
        <v>4.8</v>
      </c>
      <c r="E120" s="1">
        <v>4.0449999999999999</v>
      </c>
      <c r="F120" s="10">
        <f>E120*100/D120</f>
        <v>84.270833333333343</v>
      </c>
      <c r="G120" s="73"/>
    </row>
    <row r="121" spans="1:7" ht="15.75" x14ac:dyDescent="0.25">
      <c r="A121" s="151"/>
      <c r="B121" s="157"/>
      <c r="C121" s="102" t="s">
        <v>55</v>
      </c>
      <c r="D121" s="98">
        <v>70</v>
      </c>
      <c r="E121" s="11">
        <v>66.834999999999994</v>
      </c>
      <c r="F121" s="12">
        <f t="shared" ref="F121:F129" si="8">E121*100/D121</f>
        <v>95.478571428571414</v>
      </c>
      <c r="G121" s="73"/>
    </row>
    <row r="122" spans="1:7" ht="15.75" x14ac:dyDescent="0.25">
      <c r="A122" s="151"/>
      <c r="B122" s="157"/>
      <c r="C122" s="102" t="s">
        <v>47</v>
      </c>
      <c r="D122" s="98">
        <v>15.1</v>
      </c>
      <c r="E122" s="2">
        <v>13.685</v>
      </c>
      <c r="F122" s="12">
        <f t="shared" si="8"/>
        <v>90.629139072847678</v>
      </c>
      <c r="G122" s="73"/>
    </row>
    <row r="123" spans="1:7" ht="15.75" x14ac:dyDescent="0.25">
      <c r="A123" s="151"/>
      <c r="B123" s="157"/>
      <c r="C123" s="102" t="s">
        <v>26</v>
      </c>
      <c r="D123" s="98">
        <v>54.84</v>
      </c>
      <c r="E123" s="11">
        <v>49.104999999999997</v>
      </c>
      <c r="F123" s="12">
        <f t="shared" si="8"/>
        <v>89.542304886943825</v>
      </c>
      <c r="G123" s="73"/>
    </row>
    <row r="124" spans="1:7" ht="15.75" x14ac:dyDescent="0.25">
      <c r="A124" s="151"/>
      <c r="B124" s="157"/>
      <c r="C124" s="102" t="s">
        <v>44</v>
      </c>
      <c r="D124" s="98">
        <v>6.9</v>
      </c>
      <c r="E124" s="11">
        <v>6.27</v>
      </c>
      <c r="F124" s="12">
        <f t="shared" si="8"/>
        <v>90.869565217391298</v>
      </c>
      <c r="G124" s="73"/>
    </row>
    <row r="125" spans="1:7" ht="15.75" x14ac:dyDescent="0.25">
      <c r="A125" s="151"/>
      <c r="B125" s="157"/>
      <c r="C125" s="103" t="s">
        <v>46</v>
      </c>
      <c r="D125" s="98">
        <v>1.28</v>
      </c>
      <c r="E125" s="14">
        <v>1.1000000000000001</v>
      </c>
      <c r="F125" s="12">
        <f t="shared" si="8"/>
        <v>85.937500000000014</v>
      </c>
      <c r="G125" s="73"/>
    </row>
    <row r="126" spans="1:7" ht="15.75" x14ac:dyDescent="0.25">
      <c r="A126" s="151"/>
      <c r="B126" s="157"/>
      <c r="C126" s="95" t="s">
        <v>61</v>
      </c>
      <c r="D126" s="98">
        <v>2.0099999999999998</v>
      </c>
      <c r="E126" s="2">
        <v>1.77</v>
      </c>
      <c r="F126" s="12">
        <f t="shared" si="8"/>
        <v>88.059701492537329</v>
      </c>
      <c r="G126" s="73"/>
    </row>
    <row r="127" spans="1:7" ht="15.75" x14ac:dyDescent="0.25">
      <c r="A127" s="151"/>
      <c r="B127" s="157"/>
      <c r="C127" s="95" t="s">
        <v>51</v>
      </c>
      <c r="D127" s="98">
        <v>42.04</v>
      </c>
      <c r="E127" s="2">
        <v>37.31</v>
      </c>
      <c r="F127" s="12">
        <f t="shared" si="8"/>
        <v>88.748810656517605</v>
      </c>
      <c r="G127" s="73"/>
    </row>
    <row r="128" spans="1:7" ht="15.75" x14ac:dyDescent="0.25">
      <c r="A128" s="151"/>
      <c r="B128" s="157"/>
      <c r="C128" s="95" t="s">
        <v>53</v>
      </c>
      <c r="D128" s="98">
        <v>2.02</v>
      </c>
      <c r="E128" s="2">
        <v>1.32</v>
      </c>
      <c r="F128" s="12">
        <f t="shared" si="8"/>
        <v>65.346534653465341</v>
      </c>
      <c r="G128" s="73"/>
    </row>
    <row r="129" spans="1:7" ht="16.5" thickBot="1" x14ac:dyDescent="0.3">
      <c r="A129" s="151"/>
      <c r="B129" s="157"/>
      <c r="C129" s="96" t="s">
        <v>64</v>
      </c>
      <c r="D129" s="141">
        <v>1.9350000000000001</v>
      </c>
      <c r="E129" s="4">
        <v>1</v>
      </c>
      <c r="F129" s="32">
        <f t="shared" si="8"/>
        <v>51.679586563307495</v>
      </c>
      <c r="G129" s="73"/>
    </row>
    <row r="130" spans="1:7" ht="16.5" thickBot="1" x14ac:dyDescent="0.3">
      <c r="A130" s="152"/>
      <c r="B130" s="158"/>
      <c r="C130" s="84" t="s">
        <v>31</v>
      </c>
      <c r="D130" s="135">
        <v>200.92500000000001</v>
      </c>
      <c r="E130" s="7">
        <f>SUM(E120:E129)</f>
        <v>182.44</v>
      </c>
      <c r="F130" s="16">
        <f>E130*100/D130</f>
        <v>90.800049769814606</v>
      </c>
      <c r="G130" s="75"/>
    </row>
    <row r="131" spans="1:7" ht="15.75" x14ac:dyDescent="0.25">
      <c r="A131" s="150" t="s">
        <v>66</v>
      </c>
      <c r="B131" s="150" t="s">
        <v>43</v>
      </c>
      <c r="C131" s="52" t="s">
        <v>56</v>
      </c>
      <c r="D131" s="14">
        <v>0.75</v>
      </c>
      <c r="E131" s="14">
        <v>0</v>
      </c>
      <c r="F131" s="20">
        <v>0</v>
      </c>
      <c r="G131" s="71"/>
    </row>
    <row r="132" spans="1:7" ht="15.75" x14ac:dyDescent="0.25">
      <c r="A132" s="151"/>
      <c r="B132" s="151"/>
      <c r="C132" s="61" t="s">
        <v>55</v>
      </c>
      <c r="D132" s="2">
        <v>7.9</v>
      </c>
      <c r="E132" s="2">
        <v>0</v>
      </c>
      <c r="F132" s="23">
        <v>0</v>
      </c>
      <c r="G132" s="76"/>
    </row>
    <row r="133" spans="1:7" ht="15.75" x14ac:dyDescent="0.25">
      <c r="A133" s="151"/>
      <c r="B133" s="151"/>
      <c r="C133" s="54" t="s">
        <v>47</v>
      </c>
      <c r="D133" s="2">
        <v>4.05</v>
      </c>
      <c r="E133" s="2">
        <v>0</v>
      </c>
      <c r="F133" s="23">
        <v>0</v>
      </c>
      <c r="G133" s="76"/>
    </row>
    <row r="134" spans="1:7" ht="15.75" x14ac:dyDescent="0.25">
      <c r="A134" s="151"/>
      <c r="B134" s="151"/>
      <c r="C134" s="61" t="s">
        <v>26</v>
      </c>
      <c r="D134" s="2">
        <v>11.84</v>
      </c>
      <c r="E134" s="2">
        <v>0</v>
      </c>
      <c r="F134" s="23">
        <v>0</v>
      </c>
      <c r="G134" s="76"/>
    </row>
    <row r="135" spans="1:7" ht="15.75" x14ac:dyDescent="0.25">
      <c r="A135" s="151"/>
      <c r="B135" s="151"/>
      <c r="C135" s="54" t="s">
        <v>44</v>
      </c>
      <c r="D135" s="2">
        <v>2.0499999999999998</v>
      </c>
      <c r="E135" s="2">
        <v>0</v>
      </c>
      <c r="F135" s="23">
        <v>0</v>
      </c>
      <c r="G135" s="76"/>
    </row>
    <row r="136" spans="1:7" ht="15.75" x14ac:dyDescent="0.25">
      <c r="A136" s="151"/>
      <c r="B136" s="151"/>
      <c r="C136" s="54" t="s">
        <v>61</v>
      </c>
      <c r="D136" s="2">
        <v>10.9</v>
      </c>
      <c r="E136" s="2">
        <v>0</v>
      </c>
      <c r="F136" s="23">
        <v>0</v>
      </c>
      <c r="G136" s="76"/>
    </row>
    <row r="137" spans="1:7" ht="15.75" x14ac:dyDescent="0.25">
      <c r="A137" s="151"/>
      <c r="B137" s="151"/>
      <c r="C137" s="54" t="s">
        <v>53</v>
      </c>
      <c r="D137" s="2">
        <v>1</v>
      </c>
      <c r="E137" s="2">
        <v>0</v>
      </c>
      <c r="F137" s="23">
        <v>0</v>
      </c>
      <c r="G137" s="76"/>
    </row>
    <row r="138" spans="1:7" ht="15.75" x14ac:dyDescent="0.25">
      <c r="A138" s="151"/>
      <c r="B138" s="151"/>
      <c r="C138" s="54" t="s">
        <v>51</v>
      </c>
      <c r="D138" s="2">
        <v>2.4300000000000002</v>
      </c>
      <c r="E138" s="2">
        <v>0</v>
      </c>
      <c r="F138" s="23">
        <v>0</v>
      </c>
      <c r="G138" s="76"/>
    </row>
    <row r="139" spans="1:7" ht="16.5" thickBot="1" x14ac:dyDescent="0.3">
      <c r="A139" s="151"/>
      <c r="B139" s="151"/>
      <c r="C139" s="68" t="s">
        <v>64</v>
      </c>
      <c r="D139" s="28">
        <v>1.97</v>
      </c>
      <c r="E139" s="28">
        <v>0</v>
      </c>
      <c r="F139" s="66">
        <v>0</v>
      </c>
      <c r="G139" s="76"/>
    </row>
    <row r="140" spans="1:7" ht="16.5" thickBot="1" x14ac:dyDescent="0.3">
      <c r="A140" s="152"/>
      <c r="B140" s="152"/>
      <c r="C140" s="67" t="s">
        <v>31</v>
      </c>
      <c r="D140" s="104">
        <v>42.89</v>
      </c>
      <c r="E140" s="104">
        <v>0</v>
      </c>
      <c r="F140" s="105">
        <v>0</v>
      </c>
      <c r="G140" s="77"/>
    </row>
    <row r="141" spans="1:7" ht="15.75" x14ac:dyDescent="0.25">
      <c r="A141" s="150" t="s">
        <v>67</v>
      </c>
      <c r="B141" s="156" t="s">
        <v>43</v>
      </c>
      <c r="C141" s="107" t="s">
        <v>56</v>
      </c>
      <c r="D141" s="97">
        <v>0.48</v>
      </c>
      <c r="E141" s="1">
        <v>0.16800000000000001</v>
      </c>
      <c r="F141" s="17">
        <f>E141*100/D141</f>
        <v>35</v>
      </c>
      <c r="G141" s="71"/>
    </row>
    <row r="142" spans="1:7" ht="15.75" x14ac:dyDescent="0.25">
      <c r="A142" s="151"/>
      <c r="B142" s="157"/>
      <c r="C142" s="108" t="s">
        <v>47</v>
      </c>
      <c r="D142" s="98">
        <v>37.9</v>
      </c>
      <c r="E142" s="14">
        <v>13.265000000000001</v>
      </c>
      <c r="F142" s="21">
        <f t="shared" ref="F142:F146" si="9">E142*100/D142</f>
        <v>35</v>
      </c>
      <c r="G142" s="71"/>
    </row>
    <row r="143" spans="1:7" ht="15.75" x14ac:dyDescent="0.25">
      <c r="A143" s="151"/>
      <c r="B143" s="157"/>
      <c r="C143" s="108" t="s">
        <v>26</v>
      </c>
      <c r="D143" s="98">
        <v>19.34</v>
      </c>
      <c r="E143" s="14">
        <v>6.7690000000000001</v>
      </c>
      <c r="F143" s="21">
        <f t="shared" si="9"/>
        <v>35</v>
      </c>
      <c r="G143" s="71"/>
    </row>
    <row r="144" spans="1:7" ht="15.75" x14ac:dyDescent="0.25">
      <c r="A144" s="151"/>
      <c r="B144" s="157"/>
      <c r="C144" s="108" t="s">
        <v>61</v>
      </c>
      <c r="D144" s="98">
        <v>33.9</v>
      </c>
      <c r="E144" s="14">
        <v>11.865</v>
      </c>
      <c r="F144" s="21">
        <f t="shared" si="9"/>
        <v>35</v>
      </c>
      <c r="G144" s="71"/>
    </row>
    <row r="145" spans="1:7" ht="15.75" x14ac:dyDescent="0.25">
      <c r="A145" s="151"/>
      <c r="B145" s="157"/>
      <c r="C145" s="109" t="s">
        <v>50</v>
      </c>
      <c r="D145" s="111">
        <v>4.74</v>
      </c>
      <c r="E145" s="2">
        <v>1.659</v>
      </c>
      <c r="F145" s="21">
        <f t="shared" si="9"/>
        <v>35</v>
      </c>
      <c r="G145" s="71"/>
    </row>
    <row r="146" spans="1:7" ht="16.5" thickBot="1" x14ac:dyDescent="0.3">
      <c r="A146" s="151"/>
      <c r="B146" s="157"/>
      <c r="C146" s="110" t="s">
        <v>64</v>
      </c>
      <c r="D146" s="134">
        <v>3.47</v>
      </c>
      <c r="E146" s="25">
        <v>1.2150000000000001</v>
      </c>
      <c r="F146" s="34">
        <f t="shared" si="9"/>
        <v>35.014409221902021</v>
      </c>
      <c r="G146" s="71"/>
    </row>
    <row r="147" spans="1:7" ht="16.5" thickBot="1" x14ac:dyDescent="0.3">
      <c r="A147" s="152"/>
      <c r="B147" s="158"/>
      <c r="C147" s="84" t="s">
        <v>31</v>
      </c>
      <c r="D147" s="135">
        <v>99.83</v>
      </c>
      <c r="E147" s="7">
        <f>SUM(E141:E146)</f>
        <v>34.941000000000003</v>
      </c>
      <c r="F147" s="136">
        <f>E147*100/D147</f>
        <v>35.000500851447462</v>
      </c>
      <c r="G147" s="74"/>
    </row>
    <row r="148" spans="1:7" ht="15.75" x14ac:dyDescent="0.25">
      <c r="A148" s="150" t="s">
        <v>68</v>
      </c>
      <c r="B148" s="156" t="s">
        <v>43</v>
      </c>
      <c r="C148" s="62" t="s">
        <v>56</v>
      </c>
      <c r="D148" s="13">
        <v>1.43</v>
      </c>
      <c r="E148" s="13">
        <v>7.9000000000000001E-2</v>
      </c>
      <c r="F148" s="46">
        <f>E148*100/D148</f>
        <v>5.524475524475525</v>
      </c>
      <c r="G148" s="73"/>
    </row>
    <row r="149" spans="1:7" ht="15.75" x14ac:dyDescent="0.25">
      <c r="A149" s="151"/>
      <c r="B149" s="157"/>
      <c r="C149" s="63" t="s">
        <v>55</v>
      </c>
      <c r="D149" s="11">
        <v>3.92</v>
      </c>
      <c r="E149" s="11">
        <v>4.1000000000000002E-2</v>
      </c>
      <c r="F149" s="46">
        <f t="shared" ref="F149:F156" si="10">E149*100/D149</f>
        <v>1.045918367346939</v>
      </c>
      <c r="G149" s="73"/>
    </row>
    <row r="150" spans="1:7" ht="15.75" x14ac:dyDescent="0.25">
      <c r="A150" s="151"/>
      <c r="B150" s="157"/>
      <c r="C150" s="63" t="s">
        <v>47</v>
      </c>
      <c r="D150" s="11">
        <v>4.8099999999999996</v>
      </c>
      <c r="E150" s="11">
        <v>0.20899999999999999</v>
      </c>
      <c r="F150" s="46">
        <f t="shared" si="10"/>
        <v>4.3451143451143448</v>
      </c>
      <c r="G150" s="73"/>
    </row>
    <row r="151" spans="1:7" ht="15.75" x14ac:dyDescent="0.25">
      <c r="A151" s="151"/>
      <c r="B151" s="157"/>
      <c r="C151" s="60" t="s">
        <v>26</v>
      </c>
      <c r="D151" s="14">
        <v>11.88</v>
      </c>
      <c r="E151" s="14">
        <v>0.8</v>
      </c>
      <c r="F151" s="46">
        <f t="shared" si="10"/>
        <v>6.7340067340067336</v>
      </c>
      <c r="G151" s="73"/>
    </row>
    <row r="152" spans="1:7" ht="15.75" x14ac:dyDescent="0.25">
      <c r="A152" s="151"/>
      <c r="B152" s="157"/>
      <c r="C152" s="63" t="s">
        <v>44</v>
      </c>
      <c r="D152" s="2">
        <v>0.49</v>
      </c>
      <c r="E152" s="2">
        <v>0</v>
      </c>
      <c r="F152" s="46">
        <f t="shared" si="10"/>
        <v>0</v>
      </c>
      <c r="G152" s="73"/>
    </row>
    <row r="153" spans="1:7" ht="15.75" x14ac:dyDescent="0.25">
      <c r="A153" s="151"/>
      <c r="B153" s="157"/>
      <c r="C153" s="63" t="s">
        <v>51</v>
      </c>
      <c r="D153" s="2">
        <v>1.73</v>
      </c>
      <c r="E153" s="2">
        <v>2.8000000000000001E-2</v>
      </c>
      <c r="F153" s="46">
        <f t="shared" si="10"/>
        <v>1.6184971098265897</v>
      </c>
      <c r="G153" s="73"/>
    </row>
    <row r="154" spans="1:7" ht="15.75" x14ac:dyDescent="0.25">
      <c r="A154" s="151"/>
      <c r="B154" s="157"/>
      <c r="C154" s="53" t="s">
        <v>53</v>
      </c>
      <c r="D154" s="2">
        <v>0.69</v>
      </c>
      <c r="E154" s="2">
        <v>6.0999999999999999E-2</v>
      </c>
      <c r="F154" s="46">
        <f t="shared" si="10"/>
        <v>8.8405797101449277</v>
      </c>
      <c r="G154" s="73"/>
    </row>
    <row r="155" spans="1:7" ht="16.5" thickBot="1" x14ac:dyDescent="0.3">
      <c r="A155" s="151"/>
      <c r="B155" s="157"/>
      <c r="C155" s="69" t="s">
        <v>64</v>
      </c>
      <c r="D155" s="4">
        <v>0.185</v>
      </c>
      <c r="E155" s="4">
        <v>0</v>
      </c>
      <c r="F155" s="114">
        <f t="shared" si="10"/>
        <v>0</v>
      </c>
      <c r="G155" s="73"/>
    </row>
    <row r="156" spans="1:7" ht="16.5" thickBot="1" x14ac:dyDescent="0.3">
      <c r="A156" s="152"/>
      <c r="B156" s="158"/>
      <c r="C156" s="113" t="s">
        <v>31</v>
      </c>
      <c r="D156" s="115">
        <v>25.134999999999998</v>
      </c>
      <c r="E156" s="40">
        <f>SUM(E148:E155)</f>
        <v>1.218</v>
      </c>
      <c r="F156" s="48">
        <f t="shared" si="10"/>
        <v>4.8458325044758306</v>
      </c>
      <c r="G156" s="75"/>
    </row>
    <row r="157" spans="1:7" ht="15.75" x14ac:dyDescent="0.25">
      <c r="A157" s="150" t="s">
        <v>69</v>
      </c>
      <c r="B157" s="153" t="s">
        <v>43</v>
      </c>
      <c r="C157" s="107" t="s">
        <v>47</v>
      </c>
      <c r="D157" s="97">
        <v>17.762</v>
      </c>
      <c r="E157" s="1">
        <v>3.5449999999999999</v>
      </c>
      <c r="F157" s="17">
        <f>E157*100/D157</f>
        <v>19.958338024997186</v>
      </c>
      <c r="G157" s="71"/>
    </row>
    <row r="158" spans="1:7" ht="15.75" x14ac:dyDescent="0.25">
      <c r="A158" s="151"/>
      <c r="B158" s="154"/>
      <c r="C158" s="116" t="s">
        <v>13</v>
      </c>
      <c r="D158" s="98">
        <v>66.165999999999997</v>
      </c>
      <c r="E158" s="2">
        <v>8.1760000000000002</v>
      </c>
      <c r="F158" s="21">
        <f t="shared" ref="F158:F173" si="11">E158*100/D158</f>
        <v>12.356799564731132</v>
      </c>
      <c r="G158" s="71"/>
    </row>
    <row r="159" spans="1:7" ht="15.75" x14ac:dyDescent="0.25">
      <c r="A159" s="151"/>
      <c r="B159" s="154"/>
      <c r="C159" s="117" t="s">
        <v>55</v>
      </c>
      <c r="D159" s="98">
        <v>31.428999999999998</v>
      </c>
      <c r="E159" s="2">
        <v>19.632999999999999</v>
      </c>
      <c r="F159" s="21">
        <f t="shared" si="11"/>
        <v>62.467784530210956</v>
      </c>
      <c r="G159" s="71"/>
    </row>
    <row r="160" spans="1:7" ht="15.75" x14ac:dyDescent="0.25">
      <c r="A160" s="151"/>
      <c r="B160" s="154"/>
      <c r="C160" s="118" t="s">
        <v>44</v>
      </c>
      <c r="D160" s="98">
        <v>0</v>
      </c>
      <c r="E160" s="2">
        <v>0</v>
      </c>
      <c r="F160" s="21">
        <v>0</v>
      </c>
      <c r="G160" s="71"/>
    </row>
    <row r="161" spans="1:7" ht="15.75" x14ac:dyDescent="0.25">
      <c r="A161" s="151"/>
      <c r="B161" s="154"/>
      <c r="C161" s="117" t="s">
        <v>26</v>
      </c>
      <c r="D161" s="98">
        <v>1172.077</v>
      </c>
      <c r="E161" s="2">
        <v>412.54700000000003</v>
      </c>
      <c r="F161" s="21">
        <f t="shared" si="11"/>
        <v>35.197943479822577</v>
      </c>
      <c r="G161" s="71"/>
    </row>
    <row r="162" spans="1:7" ht="15.75" x14ac:dyDescent="0.25">
      <c r="A162" s="151"/>
      <c r="B162" s="154"/>
      <c r="C162" s="117" t="s">
        <v>49</v>
      </c>
      <c r="D162" s="98">
        <v>8.1760000000000002</v>
      </c>
      <c r="E162" s="2">
        <v>2.2749999999999999</v>
      </c>
      <c r="F162" s="21">
        <f t="shared" si="11"/>
        <v>27.825342465753423</v>
      </c>
      <c r="G162" s="71"/>
    </row>
    <row r="163" spans="1:7" ht="15.75" x14ac:dyDescent="0.25">
      <c r="A163" s="151"/>
      <c r="B163" s="154"/>
      <c r="C163" s="117" t="s">
        <v>50</v>
      </c>
      <c r="D163" s="98">
        <v>7.88</v>
      </c>
      <c r="E163" s="2">
        <v>3.2069999999999999</v>
      </c>
      <c r="F163" s="21">
        <f t="shared" si="11"/>
        <v>40.697969543147209</v>
      </c>
      <c r="G163" s="71"/>
    </row>
    <row r="164" spans="1:7" ht="15.75" x14ac:dyDescent="0.25">
      <c r="A164" s="151"/>
      <c r="B164" s="154"/>
      <c r="C164" s="117" t="s">
        <v>45</v>
      </c>
      <c r="D164" s="98">
        <v>121.8</v>
      </c>
      <c r="E164" s="2">
        <v>15.148</v>
      </c>
      <c r="F164" s="21">
        <f t="shared" si="11"/>
        <v>12.436781609195402</v>
      </c>
      <c r="G164" s="71"/>
    </row>
    <row r="165" spans="1:7" ht="15.75" x14ac:dyDescent="0.25">
      <c r="A165" s="151"/>
      <c r="B165" s="154"/>
      <c r="C165" s="118" t="s">
        <v>46</v>
      </c>
      <c r="D165" s="98">
        <v>32.735999999999997</v>
      </c>
      <c r="E165" s="2">
        <v>24.875</v>
      </c>
      <c r="F165" s="21">
        <f t="shared" si="11"/>
        <v>75.986681329423277</v>
      </c>
      <c r="G165" s="71"/>
    </row>
    <row r="166" spans="1:7" ht="15.75" x14ac:dyDescent="0.25">
      <c r="A166" s="151"/>
      <c r="B166" s="154"/>
      <c r="C166" s="118" t="s">
        <v>58</v>
      </c>
      <c r="D166" s="98">
        <v>64.200999999999993</v>
      </c>
      <c r="E166" s="2">
        <v>2.1120000000000001</v>
      </c>
      <c r="F166" s="21">
        <f t="shared" si="11"/>
        <v>3.2896683852276452</v>
      </c>
      <c r="G166" s="71"/>
    </row>
    <row r="167" spans="1:7" ht="15.75" x14ac:dyDescent="0.25">
      <c r="A167" s="151"/>
      <c r="B167" s="154"/>
      <c r="C167" s="117" t="s">
        <v>56</v>
      </c>
      <c r="D167" s="98">
        <v>28.303000000000001</v>
      </c>
      <c r="E167" s="2">
        <v>21.861000000000001</v>
      </c>
      <c r="F167" s="21">
        <f t="shared" si="11"/>
        <v>77.239161926297555</v>
      </c>
      <c r="G167" s="71"/>
    </row>
    <row r="168" spans="1:7" ht="15.75" x14ac:dyDescent="0.25">
      <c r="A168" s="151"/>
      <c r="B168" s="154"/>
      <c r="C168" s="117" t="s">
        <v>51</v>
      </c>
      <c r="D168" s="98">
        <v>18.347999999999999</v>
      </c>
      <c r="E168" s="2">
        <v>0.81699999999999995</v>
      </c>
      <c r="F168" s="21">
        <f t="shared" si="11"/>
        <v>4.4528013952474383</v>
      </c>
      <c r="G168" s="71"/>
    </row>
    <row r="169" spans="1:7" ht="15.75" x14ac:dyDescent="0.25">
      <c r="A169" s="151"/>
      <c r="B169" s="154"/>
      <c r="C169" s="117" t="s">
        <v>52</v>
      </c>
      <c r="D169" s="98">
        <v>4.0979999999999999</v>
      </c>
      <c r="E169" s="2">
        <v>3.4</v>
      </c>
      <c r="F169" s="21">
        <f t="shared" si="11"/>
        <v>82.967301122498782</v>
      </c>
      <c r="G169" s="71"/>
    </row>
    <row r="170" spans="1:7" ht="15.75" x14ac:dyDescent="0.25">
      <c r="A170" s="151"/>
      <c r="B170" s="154"/>
      <c r="C170" s="116" t="s">
        <v>53</v>
      </c>
      <c r="D170" s="98">
        <v>32.415999999999997</v>
      </c>
      <c r="E170" s="2">
        <v>1.7410000000000001</v>
      </c>
      <c r="F170" s="21">
        <f t="shared" si="11"/>
        <v>5.3708045409674243</v>
      </c>
      <c r="G170" s="71"/>
    </row>
    <row r="171" spans="1:7" ht="15.75" x14ac:dyDescent="0.25">
      <c r="A171" s="151"/>
      <c r="B171" s="154"/>
      <c r="C171" s="117" t="s">
        <v>54</v>
      </c>
      <c r="D171" s="98">
        <v>7.1360000000000001</v>
      </c>
      <c r="E171" s="2">
        <v>5.8</v>
      </c>
      <c r="F171" s="21">
        <f t="shared" si="11"/>
        <v>81.278026905829591</v>
      </c>
      <c r="G171" s="71"/>
    </row>
    <row r="172" spans="1:7" ht="15.75" x14ac:dyDescent="0.25">
      <c r="A172" s="151"/>
      <c r="B172" s="154"/>
      <c r="C172" s="118" t="s">
        <v>64</v>
      </c>
      <c r="D172" s="98">
        <v>29.501000000000001</v>
      </c>
      <c r="E172" s="2">
        <v>4.8579999999999997</v>
      </c>
      <c r="F172" s="21">
        <f t="shared" si="11"/>
        <v>16.467238398698345</v>
      </c>
      <c r="G172" s="71"/>
    </row>
    <row r="173" spans="1:7" ht="16.5" thickBot="1" x14ac:dyDescent="0.3">
      <c r="A173" s="151"/>
      <c r="B173" s="154"/>
      <c r="C173" s="110" t="s">
        <v>28</v>
      </c>
      <c r="D173" s="134">
        <v>23.4</v>
      </c>
      <c r="E173" s="25">
        <v>21.292999999999999</v>
      </c>
      <c r="F173" s="34">
        <f t="shared" si="11"/>
        <v>90.995726495726487</v>
      </c>
      <c r="G173" s="71"/>
    </row>
    <row r="174" spans="1:7" ht="16.5" thickBot="1" x14ac:dyDescent="0.3">
      <c r="A174" s="152"/>
      <c r="B174" s="155"/>
      <c r="C174" s="84" t="s">
        <v>31</v>
      </c>
      <c r="D174" s="135">
        <v>1665.4290000000001</v>
      </c>
      <c r="E174" s="7">
        <f>SUM(E157:E173)</f>
        <v>551.2879999999999</v>
      </c>
      <c r="F174" s="136">
        <f>E174*100/D174</f>
        <v>33.101861442307047</v>
      </c>
      <c r="G174" s="74"/>
    </row>
    <row r="175" spans="1:7" ht="15.75" x14ac:dyDescent="0.25">
      <c r="A175" s="150" t="s">
        <v>70</v>
      </c>
      <c r="B175" s="150" t="s">
        <v>43</v>
      </c>
      <c r="C175" s="107" t="s">
        <v>47</v>
      </c>
      <c r="D175" s="97">
        <v>4.1420000000000003</v>
      </c>
      <c r="E175" s="43">
        <v>8.6999999999999994E-2</v>
      </c>
      <c r="F175" s="17">
        <f>E175*100/D175</f>
        <v>2.1004345726702072</v>
      </c>
      <c r="G175" s="71"/>
    </row>
    <row r="176" spans="1:7" ht="15.75" x14ac:dyDescent="0.25">
      <c r="A176" s="151"/>
      <c r="B176" s="151"/>
      <c r="C176" s="119" t="s">
        <v>55</v>
      </c>
      <c r="D176" s="98">
        <v>1.911</v>
      </c>
      <c r="E176" s="27">
        <v>0.82</v>
      </c>
      <c r="F176" s="21">
        <f t="shared" ref="F176:F186" si="12">E176*100/D176</f>
        <v>42.909471480900052</v>
      </c>
      <c r="G176" s="71"/>
    </row>
    <row r="177" spans="1:7" ht="15.75" x14ac:dyDescent="0.25">
      <c r="A177" s="151"/>
      <c r="B177" s="151"/>
      <c r="C177" s="119" t="s">
        <v>44</v>
      </c>
      <c r="D177" s="98">
        <v>4.9710000000000001</v>
      </c>
      <c r="E177" s="27">
        <v>1.954</v>
      </c>
      <c r="F177" s="21">
        <f t="shared" si="12"/>
        <v>39.307986320659829</v>
      </c>
      <c r="G177" s="71"/>
    </row>
    <row r="178" spans="1:7" ht="15.75" x14ac:dyDescent="0.25">
      <c r="A178" s="151"/>
      <c r="B178" s="151"/>
      <c r="C178" s="119" t="s">
        <v>26</v>
      </c>
      <c r="D178" s="98">
        <v>36.438000000000002</v>
      </c>
      <c r="E178" s="27">
        <v>11.525</v>
      </c>
      <c r="F178" s="21">
        <f t="shared" si="12"/>
        <v>31.629068554805421</v>
      </c>
      <c r="G178" s="71"/>
    </row>
    <row r="179" spans="1:7" ht="15.75" x14ac:dyDescent="0.25">
      <c r="A179" s="151"/>
      <c r="B179" s="151"/>
      <c r="C179" s="119" t="s">
        <v>61</v>
      </c>
      <c r="D179" s="98">
        <v>2.1819999999999999</v>
      </c>
      <c r="E179" s="27">
        <v>6.4000000000000001E-2</v>
      </c>
      <c r="F179" s="21">
        <f t="shared" si="12"/>
        <v>2.9330889092575623</v>
      </c>
      <c r="G179" s="71"/>
    </row>
    <row r="180" spans="1:7" ht="15.75" x14ac:dyDescent="0.25">
      <c r="A180" s="151"/>
      <c r="B180" s="151"/>
      <c r="C180" s="119" t="s">
        <v>46</v>
      </c>
      <c r="D180" s="98">
        <v>1.2350000000000001</v>
      </c>
      <c r="E180" s="14">
        <v>0.60299999999999998</v>
      </c>
      <c r="F180" s="21">
        <f t="shared" si="12"/>
        <v>48.825910931174086</v>
      </c>
      <c r="G180" s="71"/>
    </row>
    <row r="181" spans="1:7" ht="15.75" x14ac:dyDescent="0.25">
      <c r="A181" s="151"/>
      <c r="B181" s="151"/>
      <c r="C181" s="119" t="s">
        <v>58</v>
      </c>
      <c r="D181" s="98">
        <v>0.28999999999999998</v>
      </c>
      <c r="E181" s="14">
        <v>4.9000000000000002E-2</v>
      </c>
      <c r="F181" s="21">
        <f t="shared" si="12"/>
        <v>16.896551724137932</v>
      </c>
      <c r="G181" s="71"/>
    </row>
    <row r="182" spans="1:7" ht="15.75" x14ac:dyDescent="0.25">
      <c r="A182" s="151"/>
      <c r="B182" s="151"/>
      <c r="C182" s="119" t="s">
        <v>56</v>
      </c>
      <c r="D182" s="98">
        <v>3.11</v>
      </c>
      <c r="E182" s="2">
        <v>0.64600000000000002</v>
      </c>
      <c r="F182" s="21">
        <f t="shared" si="12"/>
        <v>20.771704180064312</v>
      </c>
      <c r="G182" s="71"/>
    </row>
    <row r="183" spans="1:7" ht="15.75" x14ac:dyDescent="0.25">
      <c r="A183" s="151"/>
      <c r="B183" s="151"/>
      <c r="C183" s="119" t="s">
        <v>51</v>
      </c>
      <c r="D183" s="98">
        <v>1.1830000000000001</v>
      </c>
      <c r="E183" s="2">
        <v>0.64800000000000002</v>
      </c>
      <c r="F183" s="21">
        <f t="shared" si="12"/>
        <v>54.775993237531694</v>
      </c>
      <c r="G183" s="71"/>
    </row>
    <row r="184" spans="1:7" ht="15.75" x14ac:dyDescent="0.25">
      <c r="A184" s="151"/>
      <c r="B184" s="151"/>
      <c r="C184" s="119" t="s">
        <v>54</v>
      </c>
      <c r="D184" s="98">
        <v>0.13</v>
      </c>
      <c r="E184" s="14">
        <v>0</v>
      </c>
      <c r="F184" s="21">
        <f t="shared" si="12"/>
        <v>0</v>
      </c>
      <c r="G184" s="71"/>
    </row>
    <row r="185" spans="1:7" ht="15.75" x14ac:dyDescent="0.25">
      <c r="A185" s="151"/>
      <c r="B185" s="151"/>
      <c r="C185" s="119" t="s">
        <v>64</v>
      </c>
      <c r="D185" s="98">
        <v>0.45800000000000002</v>
      </c>
      <c r="E185" s="2">
        <v>2.3E-2</v>
      </c>
      <c r="F185" s="21">
        <f t="shared" si="12"/>
        <v>5.0218340611353707</v>
      </c>
      <c r="G185" s="71"/>
    </row>
    <row r="186" spans="1:7" ht="15.75" x14ac:dyDescent="0.25">
      <c r="A186" s="151"/>
      <c r="B186" s="151"/>
      <c r="C186" s="118" t="s">
        <v>28</v>
      </c>
      <c r="D186" s="111">
        <v>1.2130000000000001</v>
      </c>
      <c r="E186" s="11">
        <v>0.85199999999999998</v>
      </c>
      <c r="F186" s="21">
        <f t="shared" si="12"/>
        <v>70.239076669414672</v>
      </c>
      <c r="G186" s="71"/>
    </row>
    <row r="187" spans="1:7" ht="16.5" thickBot="1" x14ac:dyDescent="0.3">
      <c r="A187" s="151"/>
      <c r="B187" s="151"/>
      <c r="C187" s="120"/>
      <c r="D187" s="99"/>
      <c r="E187" s="5"/>
      <c r="F187" s="6"/>
      <c r="G187" s="18"/>
    </row>
    <row r="188" spans="1:7" ht="16.5" thickBot="1" x14ac:dyDescent="0.3">
      <c r="A188" s="152"/>
      <c r="B188" s="152"/>
      <c r="C188" s="83" t="s">
        <v>31</v>
      </c>
      <c r="D188" s="100">
        <v>57.263000000000005</v>
      </c>
      <c r="E188" s="100">
        <f>SUM(E175:E187)</f>
        <v>17.271000000000001</v>
      </c>
      <c r="F188" s="106">
        <f>E188*100/D188</f>
        <v>30.160836840542757</v>
      </c>
      <c r="G188" s="74"/>
    </row>
    <row r="189" spans="1:7" ht="15.75" x14ac:dyDescent="0.25">
      <c r="A189" s="150" t="s">
        <v>71</v>
      </c>
      <c r="B189" s="150" t="s">
        <v>43</v>
      </c>
      <c r="C189" s="59" t="s">
        <v>47</v>
      </c>
      <c r="D189" s="31">
        <v>4.7649999999999997</v>
      </c>
      <c r="E189" s="31">
        <v>2.5999999999999999E-2</v>
      </c>
      <c r="F189" s="17">
        <v>0</v>
      </c>
      <c r="G189" s="71"/>
    </row>
    <row r="190" spans="1:7" ht="15.75" x14ac:dyDescent="0.25">
      <c r="A190" s="151"/>
      <c r="B190" s="151"/>
      <c r="C190" s="44" t="s">
        <v>55</v>
      </c>
      <c r="D190" s="29">
        <v>0.39800000000000002</v>
      </c>
      <c r="E190" s="29">
        <v>0.39700000000000002</v>
      </c>
      <c r="F190" s="21">
        <v>0</v>
      </c>
      <c r="G190" s="71"/>
    </row>
    <row r="191" spans="1:7" ht="15.75" x14ac:dyDescent="0.25">
      <c r="A191" s="151"/>
      <c r="B191" s="151"/>
      <c r="C191" s="44" t="s">
        <v>44</v>
      </c>
      <c r="D191" s="29">
        <v>4.3179999999999996</v>
      </c>
      <c r="E191" s="29">
        <v>0</v>
      </c>
      <c r="F191" s="21">
        <v>0</v>
      </c>
      <c r="G191" s="71"/>
    </row>
    <row r="192" spans="1:7" ht="15.75" x14ac:dyDescent="0.25">
      <c r="A192" s="151"/>
      <c r="B192" s="151"/>
      <c r="C192" s="44" t="s">
        <v>26</v>
      </c>
      <c r="D192" s="29">
        <v>81.614000000000004</v>
      </c>
      <c r="E192" s="29">
        <v>10.85</v>
      </c>
      <c r="F192" s="21">
        <v>0</v>
      </c>
      <c r="G192" s="71"/>
    </row>
    <row r="193" spans="1:7" ht="15.75" x14ac:dyDescent="0.25">
      <c r="A193" s="151"/>
      <c r="B193" s="151"/>
      <c r="C193" s="44" t="s">
        <v>56</v>
      </c>
      <c r="D193" s="29">
        <v>2.7</v>
      </c>
      <c r="E193" s="27">
        <v>1.145</v>
      </c>
      <c r="F193" s="21">
        <v>0</v>
      </c>
      <c r="G193" s="71"/>
    </row>
    <row r="194" spans="1:7" ht="15.75" x14ac:dyDescent="0.25">
      <c r="A194" s="151"/>
      <c r="B194" s="151"/>
      <c r="C194" s="44" t="s">
        <v>51</v>
      </c>
      <c r="D194" s="29">
        <v>1.2370000000000001</v>
      </c>
      <c r="E194" s="29">
        <v>0.2</v>
      </c>
      <c r="F194" s="21">
        <v>0</v>
      </c>
      <c r="G194" s="71"/>
    </row>
    <row r="195" spans="1:7" ht="15.75" x14ac:dyDescent="0.25">
      <c r="A195" s="151"/>
      <c r="B195" s="151"/>
      <c r="C195" s="44" t="s">
        <v>54</v>
      </c>
      <c r="D195" s="29">
        <v>0.36799999999999999</v>
      </c>
      <c r="E195" s="29">
        <v>0</v>
      </c>
      <c r="F195" s="21">
        <v>0</v>
      </c>
      <c r="G195" s="71"/>
    </row>
    <row r="196" spans="1:7" ht="15.75" x14ac:dyDescent="0.25">
      <c r="A196" s="151"/>
      <c r="B196" s="151"/>
      <c r="C196" s="44" t="s">
        <v>64</v>
      </c>
      <c r="D196" s="29">
        <v>0.48599999999999999</v>
      </c>
      <c r="E196" s="27">
        <v>0</v>
      </c>
      <c r="F196" s="21">
        <v>0</v>
      </c>
      <c r="G196" s="71"/>
    </row>
    <row r="197" spans="1:7" ht="16.5" thickBot="1" x14ac:dyDescent="0.3">
      <c r="A197" s="151"/>
      <c r="B197" s="151"/>
      <c r="C197" s="64" t="s">
        <v>28</v>
      </c>
      <c r="D197" s="30">
        <v>1.944</v>
      </c>
      <c r="E197" s="30">
        <v>0</v>
      </c>
      <c r="F197" s="34">
        <v>0</v>
      </c>
      <c r="G197" s="71"/>
    </row>
    <row r="198" spans="1:7" ht="16.5" thickBot="1" x14ac:dyDescent="0.3">
      <c r="A198" s="152"/>
      <c r="B198" s="152"/>
      <c r="C198" s="83" t="s">
        <v>31</v>
      </c>
      <c r="D198" s="121">
        <v>97.83</v>
      </c>
      <c r="E198" s="121">
        <f>SUM(E189:E197)</f>
        <v>12.617999999999999</v>
      </c>
      <c r="F198" s="35">
        <f>E198*100/D198</f>
        <v>12.897884084636614</v>
      </c>
      <c r="G198" s="74"/>
    </row>
    <row r="199" spans="1:7" ht="15.75" x14ac:dyDescent="0.25">
      <c r="A199" s="150" t="s">
        <v>72</v>
      </c>
      <c r="B199" s="150" t="s">
        <v>43</v>
      </c>
      <c r="C199" s="94" t="s">
        <v>55</v>
      </c>
      <c r="D199" s="97">
        <v>49.273000000000003</v>
      </c>
      <c r="E199" s="1">
        <v>15.417999999999999</v>
      </c>
      <c r="F199" s="17">
        <f>E199*100/D199</f>
        <v>31.290970714184237</v>
      </c>
      <c r="G199" s="71"/>
    </row>
    <row r="200" spans="1:7" ht="15.75" x14ac:dyDescent="0.25">
      <c r="A200" s="151"/>
      <c r="B200" s="151"/>
      <c r="C200" s="123" t="s">
        <v>56</v>
      </c>
      <c r="D200" s="98">
        <v>1.0229999999999999</v>
      </c>
      <c r="E200" s="2">
        <v>7.9000000000000001E-2</v>
      </c>
      <c r="F200" s="21">
        <f t="shared" ref="F200:F210" si="13">E200*100/D200</f>
        <v>7.7223851417399816</v>
      </c>
      <c r="G200" s="71"/>
    </row>
    <row r="201" spans="1:7" ht="15.75" x14ac:dyDescent="0.25">
      <c r="A201" s="151"/>
      <c r="B201" s="151"/>
      <c r="C201" s="123" t="s">
        <v>45</v>
      </c>
      <c r="D201" s="98">
        <v>7.3659999999999997</v>
      </c>
      <c r="E201" s="2">
        <v>0.50900000000000001</v>
      </c>
      <c r="F201" s="21">
        <f t="shared" si="13"/>
        <v>6.9101276133586751</v>
      </c>
      <c r="G201" s="71"/>
    </row>
    <row r="202" spans="1:7" ht="15.75" x14ac:dyDescent="0.25">
      <c r="A202" s="151"/>
      <c r="B202" s="151"/>
      <c r="C202" s="123" t="s">
        <v>44</v>
      </c>
      <c r="D202" s="98">
        <v>1.032</v>
      </c>
      <c r="E202" s="2">
        <v>0</v>
      </c>
      <c r="F202" s="21">
        <f t="shared" si="13"/>
        <v>0</v>
      </c>
      <c r="G202" s="71"/>
    </row>
    <row r="203" spans="1:7" ht="15.75" x14ac:dyDescent="0.25">
      <c r="A203" s="151"/>
      <c r="B203" s="151"/>
      <c r="C203" s="95" t="s">
        <v>46</v>
      </c>
      <c r="D203" s="98">
        <v>4.7809999999999997</v>
      </c>
      <c r="E203" s="2">
        <v>0.55700000000000005</v>
      </c>
      <c r="F203" s="21">
        <f t="shared" si="13"/>
        <v>11.650282367705502</v>
      </c>
      <c r="G203" s="71"/>
    </row>
    <row r="204" spans="1:7" ht="15.75" x14ac:dyDescent="0.25">
      <c r="A204" s="151"/>
      <c r="B204" s="151"/>
      <c r="C204" s="123" t="s">
        <v>47</v>
      </c>
      <c r="D204" s="98">
        <v>0.72199999999999998</v>
      </c>
      <c r="E204" s="2">
        <v>0.192</v>
      </c>
      <c r="F204" s="21">
        <f t="shared" si="13"/>
        <v>26.592797783933516</v>
      </c>
      <c r="G204" s="71"/>
    </row>
    <row r="205" spans="1:7" ht="15.75" x14ac:dyDescent="0.25">
      <c r="A205" s="151"/>
      <c r="B205" s="151"/>
      <c r="C205" s="123" t="s">
        <v>26</v>
      </c>
      <c r="D205" s="98">
        <v>38.878999999999998</v>
      </c>
      <c r="E205" s="2">
        <v>9.2460000000000004</v>
      </c>
      <c r="F205" s="21">
        <f t="shared" si="13"/>
        <v>23.781475861004658</v>
      </c>
      <c r="G205" s="71"/>
    </row>
    <row r="206" spans="1:7" ht="15.75" x14ac:dyDescent="0.25">
      <c r="A206" s="151"/>
      <c r="B206" s="151"/>
      <c r="C206" s="123" t="s">
        <v>49</v>
      </c>
      <c r="D206" s="98">
        <v>0.151</v>
      </c>
      <c r="E206" s="27">
        <v>0</v>
      </c>
      <c r="F206" s="21">
        <f t="shared" si="13"/>
        <v>0</v>
      </c>
      <c r="G206" s="71"/>
    </row>
    <row r="207" spans="1:7" ht="15.75" x14ac:dyDescent="0.25">
      <c r="A207" s="151"/>
      <c r="B207" s="151"/>
      <c r="C207" s="123" t="s">
        <v>57</v>
      </c>
      <c r="D207" s="98">
        <v>44.805</v>
      </c>
      <c r="E207" s="2">
        <v>14.750999999999999</v>
      </c>
      <c r="F207" s="21">
        <f t="shared" si="13"/>
        <v>32.922664881151654</v>
      </c>
      <c r="G207" s="71"/>
    </row>
    <row r="208" spans="1:7" ht="15.75" x14ac:dyDescent="0.25">
      <c r="A208" s="151"/>
      <c r="B208" s="151"/>
      <c r="C208" s="123" t="s">
        <v>58</v>
      </c>
      <c r="D208" s="98">
        <v>0.13200000000000001</v>
      </c>
      <c r="E208" s="14">
        <v>0</v>
      </c>
      <c r="F208" s="21">
        <f t="shared" si="13"/>
        <v>0</v>
      </c>
      <c r="G208" s="71"/>
    </row>
    <row r="209" spans="1:7" ht="15.75" x14ac:dyDescent="0.25">
      <c r="A209" s="151"/>
      <c r="B209" s="151"/>
      <c r="C209" s="95" t="s">
        <v>51</v>
      </c>
      <c r="D209" s="98">
        <v>4.2000000000000003E-2</v>
      </c>
      <c r="E209" s="2">
        <v>0</v>
      </c>
      <c r="F209" s="21">
        <f t="shared" si="13"/>
        <v>0</v>
      </c>
      <c r="G209" s="71"/>
    </row>
    <row r="210" spans="1:7" ht="15.75" x14ac:dyDescent="0.25">
      <c r="A210" s="151"/>
      <c r="B210" s="151"/>
      <c r="C210" s="124" t="s">
        <v>64</v>
      </c>
      <c r="D210" s="98">
        <v>0.49099999999999999</v>
      </c>
      <c r="E210" s="4">
        <v>0</v>
      </c>
      <c r="F210" s="21">
        <f t="shared" si="13"/>
        <v>0</v>
      </c>
      <c r="G210" s="71"/>
    </row>
    <row r="211" spans="1:7" ht="16.5" thickBot="1" x14ac:dyDescent="0.3">
      <c r="A211" s="151"/>
      <c r="B211" s="151"/>
      <c r="C211" s="124"/>
      <c r="D211" s="99"/>
      <c r="E211" s="5"/>
      <c r="F211" s="112"/>
      <c r="G211" s="71"/>
    </row>
    <row r="212" spans="1:7" ht="16.5" thickBot="1" x14ac:dyDescent="0.3">
      <c r="A212" s="152"/>
      <c r="B212" s="152"/>
      <c r="C212" s="47" t="s">
        <v>31</v>
      </c>
      <c r="D212" s="88">
        <v>148.697</v>
      </c>
      <c r="E212" s="88">
        <f>SUM(E199:E211)</f>
        <v>40.751999999999995</v>
      </c>
      <c r="F212" s="122">
        <f>E212*100/D212</f>
        <v>27.406067371903934</v>
      </c>
      <c r="G212" s="75"/>
    </row>
    <row r="213" spans="1:7" ht="15.75" x14ac:dyDescent="0.25">
      <c r="A213" s="150" t="s">
        <v>73</v>
      </c>
      <c r="B213" s="150" t="s">
        <v>43</v>
      </c>
      <c r="C213" s="125" t="s">
        <v>55</v>
      </c>
      <c r="D213" s="128">
        <v>0.81</v>
      </c>
      <c r="E213" s="9">
        <v>0.35</v>
      </c>
      <c r="F213" s="17">
        <f>E213*100/D213</f>
        <v>43.209876543209873</v>
      </c>
      <c r="G213" s="71"/>
    </row>
    <row r="214" spans="1:7" ht="15.75" x14ac:dyDescent="0.25">
      <c r="A214" s="151"/>
      <c r="B214" s="151"/>
      <c r="C214" s="118" t="s">
        <v>56</v>
      </c>
      <c r="D214" s="111">
        <v>0.32500000000000001</v>
      </c>
      <c r="E214" s="11">
        <v>0.15</v>
      </c>
      <c r="F214" s="21">
        <f t="shared" ref="F214:F222" si="14">E214*100/D214</f>
        <v>46.153846153846153</v>
      </c>
      <c r="G214" s="71"/>
    </row>
    <row r="215" spans="1:7" ht="15.75" x14ac:dyDescent="0.25">
      <c r="A215" s="151"/>
      <c r="B215" s="151"/>
      <c r="C215" s="118" t="s">
        <v>45</v>
      </c>
      <c r="D215" s="111">
        <v>29.459</v>
      </c>
      <c r="E215" s="11">
        <v>4.8239999999999998</v>
      </c>
      <c r="F215" s="21">
        <f t="shared" si="14"/>
        <v>16.375301266166534</v>
      </c>
      <c r="G215" s="71"/>
    </row>
    <row r="216" spans="1:7" ht="15.75" x14ac:dyDescent="0.25">
      <c r="A216" s="151"/>
      <c r="B216" s="151"/>
      <c r="C216" s="119" t="s">
        <v>44</v>
      </c>
      <c r="D216" s="98">
        <v>3.5</v>
      </c>
      <c r="E216" s="2">
        <v>1.556</v>
      </c>
      <c r="F216" s="21">
        <f t="shared" si="14"/>
        <v>44.457142857142856</v>
      </c>
      <c r="G216" s="71"/>
    </row>
    <row r="217" spans="1:7" ht="15.75" x14ac:dyDescent="0.25">
      <c r="A217" s="151"/>
      <c r="B217" s="151"/>
      <c r="C217" s="119" t="s">
        <v>47</v>
      </c>
      <c r="D217" s="98">
        <v>1.8</v>
      </c>
      <c r="E217" s="2">
        <v>0.81799999999999995</v>
      </c>
      <c r="F217" s="21">
        <f t="shared" si="14"/>
        <v>45.444444444444443</v>
      </c>
      <c r="G217" s="71"/>
    </row>
    <row r="218" spans="1:7" ht="15.75" x14ac:dyDescent="0.25">
      <c r="A218" s="151"/>
      <c r="B218" s="151"/>
      <c r="C218" s="117" t="s">
        <v>26</v>
      </c>
      <c r="D218" s="129">
        <v>10.292</v>
      </c>
      <c r="E218" s="29">
        <v>3.4430000000000001</v>
      </c>
      <c r="F218" s="21">
        <f t="shared" si="14"/>
        <v>33.453167508744656</v>
      </c>
      <c r="G218" s="71"/>
    </row>
    <row r="219" spans="1:7" ht="15.75" x14ac:dyDescent="0.25">
      <c r="A219" s="151"/>
      <c r="B219" s="151"/>
      <c r="C219" s="117" t="s">
        <v>51</v>
      </c>
      <c r="D219" s="129">
        <v>1.7</v>
      </c>
      <c r="E219" s="29">
        <v>0.77700000000000002</v>
      </c>
      <c r="F219" s="21">
        <f t="shared" si="14"/>
        <v>45.705882352941181</v>
      </c>
      <c r="G219" s="71"/>
    </row>
    <row r="220" spans="1:7" ht="15.75" x14ac:dyDescent="0.25">
      <c r="A220" s="151"/>
      <c r="B220" s="151"/>
      <c r="C220" s="126" t="s">
        <v>53</v>
      </c>
      <c r="D220" s="130">
        <v>0.186</v>
      </c>
      <c r="E220" s="29">
        <v>0.06</v>
      </c>
      <c r="F220" s="21">
        <f t="shared" si="14"/>
        <v>32.258064516129032</v>
      </c>
      <c r="G220" s="71"/>
    </row>
    <row r="221" spans="1:7" ht="15.75" x14ac:dyDescent="0.25">
      <c r="A221" s="151"/>
      <c r="B221" s="151"/>
      <c r="C221" s="126" t="s">
        <v>28</v>
      </c>
      <c r="D221" s="130">
        <v>0.187</v>
      </c>
      <c r="E221" s="29">
        <v>0</v>
      </c>
      <c r="F221" s="21">
        <f t="shared" si="14"/>
        <v>0</v>
      </c>
      <c r="G221" s="71"/>
    </row>
    <row r="222" spans="1:7" ht="16.5" thickBot="1" x14ac:dyDescent="0.3">
      <c r="A222" s="151"/>
      <c r="B222" s="151"/>
      <c r="C222" s="127" t="s">
        <v>64</v>
      </c>
      <c r="D222" s="138">
        <v>0.29199999999999998</v>
      </c>
      <c r="E222" s="4">
        <v>0.122</v>
      </c>
      <c r="F222" s="34">
        <f t="shared" si="14"/>
        <v>41.780821917808218</v>
      </c>
      <c r="G222" s="71"/>
    </row>
    <row r="223" spans="1:7" ht="16.5" thickBot="1" x14ac:dyDescent="0.3">
      <c r="A223" s="152"/>
      <c r="B223" s="152"/>
      <c r="C223" s="137" t="s">
        <v>31</v>
      </c>
      <c r="D223" s="139">
        <v>48.551000000000002</v>
      </c>
      <c r="E223" s="140">
        <f>SUM(E213:E222)</f>
        <v>12.1</v>
      </c>
      <c r="F223" s="136">
        <f>E223*100/D223</f>
        <v>24.922246709645528</v>
      </c>
      <c r="G223" s="74"/>
    </row>
    <row r="224" spans="1:7" ht="35.25" customHeight="1" thickBot="1" x14ac:dyDescent="0.3">
      <c r="A224" s="146" t="s">
        <v>78</v>
      </c>
      <c r="B224" s="147"/>
      <c r="C224" s="147"/>
      <c r="D224" s="91">
        <f>D36+D58+D70+D82+D91+D100+D110+D119+D130+D140+D147+D156+D174+D188+D198+D212+D223</f>
        <v>312789.50599999999</v>
      </c>
      <c r="E224" s="92">
        <f>E36+E58+E70+E82+E91+E100+E110+E119+E130+E140+E147+E156+E174+E188+E198+E212+E223</f>
        <v>39900.343000000008</v>
      </c>
      <c r="F224" s="93">
        <f>E224*100/D224</f>
        <v>12.756292086090641</v>
      </c>
    </row>
  </sheetData>
  <mergeCells count="43">
    <mergeCell ref="E3:E4"/>
    <mergeCell ref="F3:F4"/>
    <mergeCell ref="A5:A36"/>
    <mergeCell ref="B5:B36"/>
    <mergeCell ref="A3:A4"/>
    <mergeCell ref="B3:B4"/>
    <mergeCell ref="C3:C4"/>
    <mergeCell ref="A37:A58"/>
    <mergeCell ref="B37:B58"/>
    <mergeCell ref="A59:A70"/>
    <mergeCell ref="B59:B70"/>
    <mergeCell ref="D3:D4"/>
    <mergeCell ref="A92:A100"/>
    <mergeCell ref="B92:B100"/>
    <mergeCell ref="A71:A82"/>
    <mergeCell ref="B71:B82"/>
    <mergeCell ref="A83:A91"/>
    <mergeCell ref="B83:B91"/>
    <mergeCell ref="B141:B147"/>
    <mergeCell ref="A148:A156"/>
    <mergeCell ref="B148:B156"/>
    <mergeCell ref="A101:A110"/>
    <mergeCell ref="B101:B110"/>
    <mergeCell ref="A111:A119"/>
    <mergeCell ref="B111:B119"/>
    <mergeCell ref="A120:A130"/>
    <mergeCell ref="B120:B130"/>
    <mergeCell ref="A224:C224"/>
    <mergeCell ref="A1:F1"/>
    <mergeCell ref="A2:F2"/>
    <mergeCell ref="A213:A223"/>
    <mergeCell ref="B213:B223"/>
    <mergeCell ref="A157:A174"/>
    <mergeCell ref="B157:B174"/>
    <mergeCell ref="A175:A188"/>
    <mergeCell ref="B175:B188"/>
    <mergeCell ref="A189:A198"/>
    <mergeCell ref="B189:B198"/>
    <mergeCell ref="A199:A212"/>
    <mergeCell ref="B199:B212"/>
    <mergeCell ref="A131:A140"/>
    <mergeCell ref="B131:B140"/>
    <mergeCell ref="A141:A1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31.12.2014 г.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Тимакова Ксения Владимировна</cp:lastModifiedBy>
  <dcterms:created xsi:type="dcterms:W3CDTF">2014-09-05T06:47:38Z</dcterms:created>
  <dcterms:modified xsi:type="dcterms:W3CDTF">2015-02-17T13:53:48Z</dcterms:modified>
</cp:coreProperties>
</file>