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<sst xmlns="http://schemas.openxmlformats.org/spreadsheetml/2006/main" count="111" uniqueCount="76">
  <si>
    <t>Рыбопромысловый район (зона,подзона)</t>
  </si>
  <si>
    <t>Общий рекомендованный объем, тонн</t>
  </si>
  <si>
    <t>Вылов, тонн</t>
  </si>
  <si>
    <t>Освоение %</t>
  </si>
  <si>
    <t xml:space="preserve">Внутренние водоемы Астраханской области </t>
  </si>
  <si>
    <t>Внутренние водоемы Волгоградской области</t>
  </si>
  <si>
    <t>Внутренние водоемы Саратовской области</t>
  </si>
  <si>
    <t>ИТОГО по всем районам,тонн</t>
  </si>
  <si>
    <t>Водные биологические ресурсы</t>
  </si>
  <si>
    <t>2015 год</t>
  </si>
  <si>
    <t>Рекомендованный объем</t>
  </si>
  <si>
    <t>Фактическое освоение</t>
  </si>
  <si>
    <t>% освоения</t>
  </si>
  <si>
    <t>тонн</t>
  </si>
  <si>
    <t>Сельдь долгинская</t>
  </si>
  <si>
    <t>Пузанок каспийский</t>
  </si>
  <si>
    <t>Пузанок большеглазый</t>
  </si>
  <si>
    <t>Килька анчоусовидная</t>
  </si>
  <si>
    <t>Килька большеглазая</t>
  </si>
  <si>
    <t>Килька обыкновенная</t>
  </si>
  <si>
    <t>Кефали (сингиль, лобан)</t>
  </si>
  <si>
    <t>Атерина</t>
  </si>
  <si>
    <t>Линь</t>
  </si>
  <si>
    <t>белый амур</t>
  </si>
  <si>
    <t>толстолобики</t>
  </si>
  <si>
    <t>жерех</t>
  </si>
  <si>
    <t>окунь пресноводный</t>
  </si>
  <si>
    <t>чехонь</t>
  </si>
  <si>
    <t>рыбец</t>
  </si>
  <si>
    <t>синец</t>
  </si>
  <si>
    <t>красноперка</t>
  </si>
  <si>
    <t>карась</t>
  </si>
  <si>
    <t>густера</t>
  </si>
  <si>
    <t>берш</t>
  </si>
  <si>
    <t>Итого</t>
  </si>
  <si>
    <t xml:space="preserve">Внутренние водоемы  Республики Калмыкия </t>
  </si>
  <si>
    <t>плотва</t>
  </si>
  <si>
    <t>Плотва</t>
  </si>
  <si>
    <t>Синец</t>
  </si>
  <si>
    <t>Карась</t>
  </si>
  <si>
    <t>Жерех</t>
  </si>
  <si>
    <t>Язь</t>
  </si>
  <si>
    <t>Амур белый</t>
  </si>
  <si>
    <t>Толстолобики</t>
  </si>
  <si>
    <t>Окунь пресноводный</t>
  </si>
  <si>
    <t>Налим</t>
  </si>
  <si>
    <t>Берш</t>
  </si>
  <si>
    <t>Уклея</t>
  </si>
  <si>
    <t>Красноперка</t>
  </si>
  <si>
    <t>Густера</t>
  </si>
  <si>
    <t>Белоглазка</t>
  </si>
  <si>
    <t>Голавль</t>
  </si>
  <si>
    <t>Бычки</t>
  </si>
  <si>
    <t>Ротан</t>
  </si>
  <si>
    <t>Ерш пресноводный</t>
  </si>
  <si>
    <t>Подуст</t>
  </si>
  <si>
    <t>Уклейка, уклея</t>
  </si>
  <si>
    <t>Щука</t>
  </si>
  <si>
    <t>Прочие (сом пресноводный, красноперка,линь,уклея,бычки)</t>
  </si>
  <si>
    <t xml:space="preserve">Каспийское море (Астраханская область и Республика Калмыкия) </t>
  </si>
  <si>
    <t xml:space="preserve">Каспийское море (Астраханская область и Республика Калмыкия ) </t>
  </si>
  <si>
    <t>Прочие (жерех, толстолобики, амур белый, красноперка, карась, синец, чехонь (жилая форма), густера, окунь пресноводный, плотва, берш)</t>
  </si>
  <si>
    <t>Территориальное управление</t>
  </si>
  <si>
    <t>Количество заключенных договоров</t>
  </si>
  <si>
    <t>Количество выданных разрешений</t>
  </si>
  <si>
    <t>Волго-Каспийское территориальное управление</t>
  </si>
  <si>
    <t>Контроль за добычей (выловом) водных биологических ресурсов, общий допустимый  улов которых не устанавливается, в Волжско-Каспийском рыбохозяйственном бассейне</t>
  </si>
  <si>
    <t>Судак (жилая форма)</t>
  </si>
  <si>
    <t>Лещ  (жилая форма)</t>
  </si>
  <si>
    <t>Сазан  (жилая форма)</t>
  </si>
  <si>
    <t>Чехонь  (жилая форма)</t>
  </si>
  <si>
    <t>Рыбец, сырть  (жилая форма)</t>
  </si>
  <si>
    <t>Бадяга</t>
  </si>
  <si>
    <t>1. Результаты работы территориальных управлений</t>
  </si>
  <si>
    <t>2. Общие рекомендованные объемы водных биоресурсов (тонн/шт.) для промышленного/прибрежного рыболовства по районам промысла, вылов (тонн, включая вылов в качестве прилова) и освоение (%):</t>
  </si>
  <si>
    <t>3. Сведения об усвоении водных биологических ресурсов, общий допустимый улов которых не устанавливается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</si>
</sst>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0.000"/>
    <numFmt numFmtId="16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7" fillId="0" borderId="10" xfId="33" applyFont="1" applyBorder="1" applyAlignment="1" applyProtection="1">
      <alignment wrapText="1"/>
      <protection/>
    </xf>
    <xf numFmtId="164" fontId="5" fillId="0" borderId="10" xfId="33" applyFont="1" applyBorder="1" applyAlignment="1" applyProtection="1">
      <alignment wrapText="1"/>
      <protection/>
    </xf>
    <xf numFmtId="165" fontId="7" fillId="0" borderId="10" xfId="33" applyNumberFormat="1" applyFont="1" applyBorder="1" applyAlignment="1" applyProtection="1">
      <alignment/>
      <protection/>
    </xf>
    <xf numFmtId="165" fontId="5" fillId="0" borderId="10" xfId="33" applyNumberFormat="1" applyFont="1" applyBorder="1" applyAlignment="1" applyProtection="1">
      <alignment/>
      <protection/>
    </xf>
    <xf numFmtId="165" fontId="7" fillId="0" borderId="10" xfId="33" applyNumberFormat="1" applyFont="1" applyBorder="1" applyAlignment="1" applyProtection="1">
      <alignment horizontal="right"/>
      <protection/>
    </xf>
    <xf numFmtId="164" fontId="7" fillId="33" borderId="10" xfId="33" applyFont="1" applyFill="1" applyBorder="1" applyAlignment="1" applyProtection="1">
      <alignment horizontal="right"/>
      <protection/>
    </xf>
    <xf numFmtId="164" fontId="8" fillId="0" borderId="10" xfId="33" applyFont="1" applyBorder="1" applyAlignment="1" applyProtection="1">
      <alignment wrapText="1"/>
      <protection/>
    </xf>
    <xf numFmtId="0" fontId="44" fillId="0" borderId="0" xfId="0" applyFont="1" applyAlignment="1">
      <alignment/>
    </xf>
    <xf numFmtId="164" fontId="8" fillId="33" borderId="11" xfId="33" applyFont="1" applyFill="1" applyBorder="1" applyAlignment="1" applyProtection="1">
      <alignment horizontal="right"/>
      <protection/>
    </xf>
    <xf numFmtId="0" fontId="45" fillId="0" borderId="12" xfId="0" applyFont="1" applyBorder="1" applyAlignment="1">
      <alignment/>
    </xf>
    <xf numFmtId="165" fontId="7" fillId="33" borderId="13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/>
    </xf>
    <xf numFmtId="164" fontId="7" fillId="33" borderId="15" xfId="33" applyFont="1" applyFill="1" applyBorder="1" applyAlignment="1" applyProtection="1">
      <alignment horizontal="right"/>
      <protection/>
    </xf>
    <xf numFmtId="165" fontId="8" fillId="0" borderId="11" xfId="33" applyNumberFormat="1" applyFont="1" applyBorder="1" applyAlignment="1" applyProtection="1">
      <alignment horizontal="right"/>
      <protection/>
    </xf>
    <xf numFmtId="164" fontId="7" fillId="0" borderId="10" xfId="33" applyFont="1" applyBorder="1" applyAlignment="1" applyProtection="1">
      <alignment horizontal="left" wrapText="1"/>
      <protection/>
    </xf>
    <xf numFmtId="165" fontId="5" fillId="33" borderId="10" xfId="33" applyNumberFormat="1" applyFont="1" applyFill="1" applyBorder="1" applyAlignment="1" applyProtection="1">
      <alignment wrapText="1"/>
      <protection/>
    </xf>
    <xf numFmtId="0" fontId="46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 shrinkToFit="1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 shrinkToFit="1"/>
    </xf>
    <xf numFmtId="165" fontId="45" fillId="0" borderId="16" xfId="0" applyNumberFormat="1" applyFont="1" applyBorder="1" applyAlignment="1">
      <alignment horizontal="center" vertical="center"/>
    </xf>
    <xf numFmtId="164" fontId="7" fillId="0" borderId="11" xfId="33" applyFont="1" applyBorder="1" applyAlignment="1" applyProtection="1">
      <alignment wrapText="1"/>
      <protection/>
    </xf>
    <xf numFmtId="165" fontId="7" fillId="0" borderId="11" xfId="33" applyNumberFormat="1" applyFont="1" applyBorder="1" applyAlignment="1" applyProtection="1">
      <alignment/>
      <protection/>
    </xf>
    <xf numFmtId="164" fontId="7" fillId="33" borderId="11" xfId="33" applyFont="1" applyFill="1" applyBorder="1" applyAlignment="1" applyProtection="1">
      <alignment horizontal="right"/>
      <protection/>
    </xf>
    <xf numFmtId="164" fontId="8" fillId="0" borderId="17" xfId="33" applyFont="1" applyBorder="1" applyAlignment="1" applyProtection="1">
      <alignment wrapText="1"/>
      <protection/>
    </xf>
    <xf numFmtId="165" fontId="8" fillId="0" borderId="17" xfId="33" applyNumberFormat="1" applyFont="1" applyBorder="1" applyAlignment="1" applyProtection="1">
      <alignment horizontal="right"/>
      <protection/>
    </xf>
    <xf numFmtId="164" fontId="8" fillId="33" borderId="17" xfId="33" applyFont="1" applyFill="1" applyBorder="1" applyAlignment="1" applyProtection="1">
      <alignment horizontal="right"/>
      <protection/>
    </xf>
    <xf numFmtId="164" fontId="7" fillId="0" borderId="11" xfId="33" applyFont="1" applyBorder="1" applyAlignment="1" applyProtection="1">
      <alignment horizontal="left" wrapText="1"/>
      <protection/>
    </xf>
    <xf numFmtId="165" fontId="7" fillId="0" borderId="11" xfId="33" applyNumberFormat="1" applyFont="1" applyBorder="1" applyAlignment="1" applyProtection="1">
      <alignment horizontal="right"/>
      <protection/>
    </xf>
    <xf numFmtId="164" fontId="8" fillId="0" borderId="17" xfId="33" applyFont="1" applyBorder="1" applyAlignment="1" applyProtection="1">
      <alignment horizontal="left" wrapText="1"/>
      <protection/>
    </xf>
    <xf numFmtId="164" fontId="8" fillId="33" borderId="16" xfId="33" applyFont="1" applyFill="1" applyBorder="1" applyAlignment="1" applyProtection="1">
      <alignment horizontal="right"/>
      <protection/>
    </xf>
    <xf numFmtId="0" fontId="45" fillId="0" borderId="18" xfId="0" applyFont="1" applyBorder="1" applyAlignment="1">
      <alignment/>
    </xf>
    <xf numFmtId="165" fontId="7" fillId="33" borderId="19" xfId="0" applyNumberFormat="1" applyFont="1" applyFill="1" applyBorder="1" applyAlignment="1">
      <alignment horizontal="right" vertical="center" wrapText="1"/>
    </xf>
    <xf numFmtId="164" fontId="8" fillId="33" borderId="20" xfId="33" applyFont="1" applyFill="1" applyBorder="1" applyAlignment="1" applyProtection="1">
      <alignment horizontal="right"/>
      <protection/>
    </xf>
    <xf numFmtId="0" fontId="7" fillId="0" borderId="21" xfId="0" applyFont="1" applyBorder="1" applyAlignment="1">
      <alignment horizontal="left" vertical="center" wrapText="1"/>
    </xf>
    <xf numFmtId="164" fontId="8" fillId="0" borderId="22" xfId="33" applyFont="1" applyBorder="1" applyAlignment="1" applyProtection="1">
      <alignment wrapText="1"/>
      <protection/>
    </xf>
    <xf numFmtId="165" fontId="8" fillId="0" borderId="16" xfId="33" applyNumberFormat="1" applyFont="1" applyBorder="1" applyAlignment="1" applyProtection="1">
      <alignment horizontal="right"/>
      <protection/>
    </xf>
    <xf numFmtId="164" fontId="8" fillId="33" borderId="23" xfId="33" applyFont="1" applyFill="1" applyBorder="1" applyAlignment="1" applyProtection="1">
      <alignment horizontal="right"/>
      <protection/>
    </xf>
    <xf numFmtId="164" fontId="7" fillId="33" borderId="24" xfId="33" applyFont="1" applyFill="1" applyBorder="1" applyAlignment="1" applyProtection="1">
      <alignment horizontal="right"/>
      <protection/>
    </xf>
    <xf numFmtId="165" fontId="7" fillId="33" borderId="11" xfId="33" applyNumberFormat="1" applyFont="1" applyFill="1" applyBorder="1" applyAlignment="1" applyProtection="1">
      <alignment/>
      <protection/>
    </xf>
    <xf numFmtId="165" fontId="7" fillId="33" borderId="10" xfId="33" applyNumberFormat="1" applyFont="1" applyFill="1" applyBorder="1" applyAlignment="1" applyProtection="1">
      <alignment/>
      <protection/>
    </xf>
    <xf numFmtId="165" fontId="7" fillId="33" borderId="21" xfId="33" applyNumberFormat="1" applyFont="1" applyFill="1" applyBorder="1" applyAlignment="1" applyProtection="1">
      <alignment horizontal="right"/>
      <protection/>
    </xf>
    <xf numFmtId="165" fontId="7" fillId="33" borderId="14" xfId="33" applyNumberFormat="1" applyFont="1" applyFill="1" applyBorder="1" applyAlignment="1" applyProtection="1">
      <alignment horizontal="right"/>
      <protection/>
    </xf>
    <xf numFmtId="165" fontId="45" fillId="33" borderId="18" xfId="0" applyNumberFormat="1" applyFont="1" applyFill="1" applyBorder="1" applyAlignment="1">
      <alignment/>
    </xf>
    <xf numFmtId="165" fontId="45" fillId="33" borderId="12" xfId="0" applyNumberFormat="1" applyFont="1" applyFill="1" applyBorder="1" applyAlignment="1">
      <alignment/>
    </xf>
    <xf numFmtId="166" fontId="8" fillId="0" borderId="17" xfId="33" applyNumberFormat="1" applyFont="1" applyBorder="1" applyAlignment="1" applyProtection="1">
      <alignment horizontal="right"/>
      <protection/>
    </xf>
    <xf numFmtId="0" fontId="47" fillId="0" borderId="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14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5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5" fillId="0" borderId="25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164" fontId="7" fillId="33" borderId="17" xfId="33" applyFont="1" applyFill="1" applyBorder="1" applyAlignment="1" applyProtection="1">
      <alignment horizontal="left" vertical="top" wrapText="1"/>
      <protection/>
    </xf>
    <xf numFmtId="164" fontId="7" fillId="33" borderId="20" xfId="33" applyFont="1" applyFill="1" applyBorder="1" applyAlignment="1" applyProtection="1">
      <alignment horizontal="left" vertical="top" wrapText="1"/>
      <protection/>
    </xf>
    <xf numFmtId="165" fontId="7" fillId="0" borderId="17" xfId="33" applyNumberFormat="1" applyFont="1" applyBorder="1" applyAlignment="1" applyProtection="1">
      <alignment horizontal="right" vertical="center"/>
      <protection/>
    </xf>
    <xf numFmtId="165" fontId="7" fillId="0" borderId="20" xfId="33" applyNumberFormat="1" applyFont="1" applyBorder="1" applyAlignment="1" applyProtection="1">
      <alignment horizontal="right" vertical="center"/>
      <protection/>
    </xf>
    <xf numFmtId="165" fontId="7" fillId="33" borderId="17" xfId="33" applyNumberFormat="1" applyFont="1" applyFill="1" applyBorder="1" applyAlignment="1" applyProtection="1">
      <alignment horizontal="right" vertical="center"/>
      <protection/>
    </xf>
    <xf numFmtId="0" fontId="0" fillId="33" borderId="2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164" fontId="7" fillId="33" borderId="17" xfId="33" applyFont="1" applyFill="1" applyBorder="1" applyAlignment="1" applyProtection="1">
      <alignment horizontal="right" vertical="center"/>
      <protection/>
    </xf>
    <xf numFmtId="164" fontId="7" fillId="33" borderId="20" xfId="33" applyFont="1" applyFill="1" applyBorder="1" applyAlignment="1" applyProtection="1">
      <alignment horizontal="right" vertical="center"/>
      <protection/>
    </xf>
    <xf numFmtId="0" fontId="48" fillId="0" borderId="29" xfId="0" applyFont="1" applyBorder="1" applyAlignment="1">
      <alignment horizontal="right"/>
    </xf>
    <xf numFmtId="0" fontId="46" fillId="0" borderId="25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Excel Built-in Excel Built-in Excel Built-in Excel Built-in Exce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90" zoomScaleNormal="90" zoomScalePageLayoutView="0" workbookViewId="0" topLeftCell="A1">
      <selection activeCell="I11" sqref="I11"/>
    </sheetView>
  </sheetViews>
  <sheetFormatPr defaultColWidth="9.140625" defaultRowHeight="15"/>
  <cols>
    <col min="1" max="1" width="48.421875" style="0" customWidth="1"/>
    <col min="2" max="2" width="38.421875" style="0" customWidth="1"/>
    <col min="3" max="3" width="19.28125" style="0" customWidth="1"/>
    <col min="4" max="4" width="20.7109375" style="0" customWidth="1"/>
    <col min="5" max="5" width="5.00390625" style="0" customWidth="1"/>
    <col min="6" max="6" width="2.421875" style="0" customWidth="1"/>
  </cols>
  <sheetData>
    <row r="1" spans="1:14" s="4" customFormat="1" ht="78.75" customHeight="1">
      <c r="A1" s="57" t="s">
        <v>66</v>
      </c>
      <c r="B1" s="57"/>
      <c r="C1" s="57"/>
      <c r="D1" s="57"/>
      <c r="E1" s="3"/>
      <c r="F1" s="3"/>
      <c r="G1" s="66"/>
      <c r="H1" s="67"/>
      <c r="I1" s="67"/>
      <c r="J1" s="67"/>
      <c r="K1" s="3"/>
      <c r="L1" s="3"/>
      <c r="M1" s="3"/>
      <c r="N1" s="3"/>
    </row>
    <row r="2" spans="1:14" s="4" customFormat="1" ht="51.75" customHeight="1">
      <c r="A2" s="57" t="s">
        <v>73</v>
      </c>
      <c r="B2" s="57"/>
      <c r="C2" s="57"/>
      <c r="D2" s="57"/>
      <c r="E2" s="3"/>
      <c r="F2" s="3"/>
      <c r="G2" s="3"/>
      <c r="H2" s="3"/>
      <c r="I2" s="3"/>
      <c r="J2" s="3"/>
      <c r="K2" s="3"/>
      <c r="L2" s="3"/>
      <c r="M2" s="3"/>
      <c r="N2" s="3"/>
    </row>
    <row r="3" spans="1:4" ht="51.75" customHeight="1">
      <c r="A3" s="25" t="s">
        <v>62</v>
      </c>
      <c r="B3" s="25" t="s">
        <v>63</v>
      </c>
      <c r="C3" s="68" t="s">
        <v>64</v>
      </c>
      <c r="D3" s="69"/>
    </row>
    <row r="4" spans="1:4" ht="67.5" customHeight="1">
      <c r="A4" s="26" t="s">
        <v>65</v>
      </c>
      <c r="B4" s="27">
        <v>428</v>
      </c>
      <c r="C4" s="70">
        <v>3315</v>
      </c>
      <c r="D4" s="71"/>
    </row>
    <row r="6" spans="1:14" ht="84" customHeight="1">
      <c r="A6" s="61" t="s">
        <v>74</v>
      </c>
      <c r="B6" s="61"/>
      <c r="C6" s="61"/>
      <c r="D6" s="6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 customHeight="1">
      <c r="A7" s="62" t="s">
        <v>0</v>
      </c>
      <c r="B7" s="62" t="s">
        <v>1</v>
      </c>
      <c r="C7" s="64" t="s">
        <v>2</v>
      </c>
      <c r="D7" s="64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5" customFormat="1" ht="39" customHeight="1">
      <c r="A8" s="63"/>
      <c r="B8" s="63"/>
      <c r="C8" s="65"/>
      <c r="D8" s="65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7" customFormat="1" ht="37.5">
      <c r="A9" s="28" t="s">
        <v>59</v>
      </c>
      <c r="B9" s="29">
        <v>106404.90000000001</v>
      </c>
      <c r="C9" s="31">
        <f>SUM(C43)</f>
        <v>13890.590000000002</v>
      </c>
      <c r="D9" s="29">
        <f>ROUND((C9*100)/B9,2)</f>
        <v>13.05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s="7" customFormat="1" ht="37.5">
      <c r="A10" s="28" t="s">
        <v>4</v>
      </c>
      <c r="B10" s="29">
        <v>5682.764999999999</v>
      </c>
      <c r="C10" s="31">
        <f>SUM(C53)</f>
        <v>6782.123</v>
      </c>
      <c r="D10" s="29">
        <f>ROUND((C10*100)/B10,2)</f>
        <v>119.35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7" customFormat="1" ht="37.5">
      <c r="A11" s="28" t="s">
        <v>35</v>
      </c>
      <c r="B11" s="29">
        <v>334.74999999999994</v>
      </c>
      <c r="C11" s="31">
        <f>SUM(C66)</f>
        <v>75.295</v>
      </c>
      <c r="D11" s="29">
        <f>ROUND((C11*100)/B11,2)</f>
        <v>22.49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s="7" customFormat="1" ht="37.5">
      <c r="A12" s="28" t="s">
        <v>5</v>
      </c>
      <c r="B12" s="29">
        <v>1578.642</v>
      </c>
      <c r="C12" s="31">
        <f>SUM(C90)</f>
        <v>1080.344</v>
      </c>
      <c r="D12" s="29">
        <f>ROUND((C12*100)/B12,2)</f>
        <v>68.44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s="7" customFormat="1" ht="37.5">
      <c r="A13" s="28" t="s">
        <v>6</v>
      </c>
      <c r="B13" s="29">
        <v>2532.855</v>
      </c>
      <c r="C13" s="31">
        <f>SUM(C113)</f>
        <v>1516.5379999999998</v>
      </c>
      <c r="D13" s="29">
        <f>ROUND((C13*100)/B13,2)</f>
        <v>59.87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s="7" customFormat="1" ht="45.75" customHeight="1">
      <c r="A14" s="30" t="s">
        <v>7</v>
      </c>
      <c r="B14" s="27">
        <f>SUM(B9:B13)</f>
        <v>116533.91200000001</v>
      </c>
      <c r="C14" s="27">
        <f>SUM(C9:C13)</f>
        <v>23344.890000000003</v>
      </c>
      <c r="D14" s="27">
        <f>ROUND((C14*100)/B14,2)</f>
        <v>20.03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7" spans="1:14" s="4" customFormat="1" ht="51.75" customHeight="1">
      <c r="A17" s="57" t="s">
        <v>75</v>
      </c>
      <c r="B17" s="57"/>
      <c r="C17" s="57"/>
      <c r="D17" s="57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4" ht="20.25">
      <c r="A18" s="81" t="s">
        <v>13</v>
      </c>
      <c r="B18" s="81"/>
      <c r="C18" s="81"/>
      <c r="D18" s="81"/>
    </row>
    <row r="19" spans="1:4" s="5" customFormat="1" ht="18.75">
      <c r="A19" s="62" t="s">
        <v>8</v>
      </c>
      <c r="B19" s="82" t="s">
        <v>9</v>
      </c>
      <c r="C19" s="83"/>
      <c r="D19" s="84"/>
    </row>
    <row r="20" spans="1:4" s="5" customFormat="1" ht="15">
      <c r="A20" s="85"/>
      <c r="B20" s="62" t="s">
        <v>10</v>
      </c>
      <c r="C20" s="62" t="s">
        <v>11</v>
      </c>
      <c r="D20" s="62" t="s">
        <v>12</v>
      </c>
    </row>
    <row r="21" spans="1:4" s="5" customFormat="1" ht="32.25" customHeight="1">
      <c r="A21" s="63"/>
      <c r="B21" s="63"/>
      <c r="C21" s="63"/>
      <c r="D21" s="63"/>
    </row>
    <row r="22" spans="1:4" ht="18.75">
      <c r="A22" s="58" t="s">
        <v>60</v>
      </c>
      <c r="B22" s="59"/>
      <c r="C22" s="59"/>
      <c r="D22" s="60"/>
    </row>
    <row r="23" spans="1:4" ht="18.75" customHeight="1">
      <c r="A23" s="32" t="s">
        <v>14</v>
      </c>
      <c r="B23" s="33">
        <v>6479</v>
      </c>
      <c r="C23" s="50">
        <v>0</v>
      </c>
      <c r="D23" s="34">
        <f>ROUND((C23*100)/B23,2)</f>
        <v>0</v>
      </c>
    </row>
    <row r="24" spans="1:4" ht="18.75" customHeight="1">
      <c r="A24" s="8" t="s">
        <v>15</v>
      </c>
      <c r="B24" s="10">
        <v>3297</v>
      </c>
      <c r="C24" s="51">
        <v>0</v>
      </c>
      <c r="D24" s="13">
        <f aca="true" t="shared" si="0" ref="D24:D41">ROUND((C24*100)/B24,2)</f>
        <v>0</v>
      </c>
    </row>
    <row r="25" spans="1:4" ht="18.75" customHeight="1">
      <c r="A25" s="8" t="s">
        <v>16</v>
      </c>
      <c r="B25" s="10">
        <v>2197</v>
      </c>
      <c r="C25" s="51">
        <v>0</v>
      </c>
      <c r="D25" s="13">
        <f t="shared" si="0"/>
        <v>0</v>
      </c>
    </row>
    <row r="26" spans="1:4" ht="18.75">
      <c r="A26" s="8" t="s">
        <v>17</v>
      </c>
      <c r="B26" s="10">
        <v>9760</v>
      </c>
      <c r="C26" s="51">
        <v>0</v>
      </c>
      <c r="D26" s="13">
        <f t="shared" si="0"/>
        <v>0</v>
      </c>
    </row>
    <row r="27" spans="1:4" ht="18.75">
      <c r="A27" s="8" t="s">
        <v>18</v>
      </c>
      <c r="B27" s="10">
        <v>64</v>
      </c>
      <c r="C27" s="51">
        <v>0</v>
      </c>
      <c r="D27" s="13">
        <f t="shared" si="0"/>
        <v>0</v>
      </c>
    </row>
    <row r="28" spans="1:4" ht="18.75">
      <c r="A28" s="8" t="s">
        <v>19</v>
      </c>
      <c r="B28" s="10">
        <v>56340</v>
      </c>
      <c r="C28" s="51">
        <v>279.535</v>
      </c>
      <c r="D28" s="13">
        <f t="shared" si="0"/>
        <v>0.5</v>
      </c>
    </row>
    <row r="29" spans="1:4" ht="18.75">
      <c r="A29" s="9" t="s">
        <v>20</v>
      </c>
      <c r="B29" s="11">
        <v>1992.9</v>
      </c>
      <c r="C29" s="51">
        <v>0</v>
      </c>
      <c r="D29" s="13">
        <f t="shared" si="0"/>
        <v>0</v>
      </c>
    </row>
    <row r="30" spans="1:4" ht="18.75">
      <c r="A30" s="8" t="s">
        <v>21</v>
      </c>
      <c r="B30" s="10">
        <v>6997.9</v>
      </c>
      <c r="C30" s="51">
        <v>0</v>
      </c>
      <c r="D30" s="13">
        <f t="shared" si="0"/>
        <v>0</v>
      </c>
    </row>
    <row r="31" spans="1:4" ht="18.75">
      <c r="A31" s="8" t="s">
        <v>22</v>
      </c>
      <c r="B31" s="10">
        <v>2112</v>
      </c>
      <c r="C31" s="51">
        <f>613.679+113.352</f>
        <v>727.031</v>
      </c>
      <c r="D31" s="13">
        <f t="shared" si="0"/>
        <v>34.42</v>
      </c>
    </row>
    <row r="32" spans="1:4" ht="18.75">
      <c r="A32" s="8" t="s">
        <v>23</v>
      </c>
      <c r="B32" s="10">
        <v>11.4</v>
      </c>
      <c r="C32" s="51">
        <v>18.361</v>
      </c>
      <c r="D32" s="13">
        <f t="shared" si="0"/>
        <v>161.06</v>
      </c>
    </row>
    <row r="33" spans="1:4" ht="18.75">
      <c r="A33" s="8" t="s">
        <v>24</v>
      </c>
      <c r="B33" s="10">
        <v>48.3</v>
      </c>
      <c r="C33" s="51">
        <v>81.613</v>
      </c>
      <c r="D33" s="13">
        <f>ROUND((C33*100)/B33,2)</f>
        <v>168.97</v>
      </c>
    </row>
    <row r="34" spans="1:4" ht="18.75">
      <c r="A34" s="8" t="s">
        <v>25</v>
      </c>
      <c r="B34" s="10">
        <v>85.5</v>
      </c>
      <c r="C34" s="51">
        <v>113.492</v>
      </c>
      <c r="D34" s="13">
        <f t="shared" si="0"/>
        <v>132.74</v>
      </c>
    </row>
    <row r="35" spans="1:4" ht="18.75">
      <c r="A35" s="8" t="s">
        <v>26</v>
      </c>
      <c r="B35" s="10">
        <v>1711.7</v>
      </c>
      <c r="C35" s="51">
        <v>1475.61</v>
      </c>
      <c r="D35" s="13">
        <f t="shared" si="0"/>
        <v>86.21</v>
      </c>
    </row>
    <row r="36" spans="1:4" ht="18.75">
      <c r="A36" s="8" t="s">
        <v>27</v>
      </c>
      <c r="B36" s="10">
        <v>36.8</v>
      </c>
      <c r="C36" s="51">
        <v>34.481</v>
      </c>
      <c r="D36" s="13">
        <f t="shared" si="0"/>
        <v>93.7</v>
      </c>
    </row>
    <row r="37" spans="1:4" ht="18.75">
      <c r="A37" s="8" t="s">
        <v>28</v>
      </c>
      <c r="B37" s="10">
        <v>15.1</v>
      </c>
      <c r="C37" s="51">
        <v>0</v>
      </c>
      <c r="D37" s="13">
        <f t="shared" si="0"/>
        <v>0</v>
      </c>
    </row>
    <row r="38" spans="1:4" ht="18.75">
      <c r="A38" s="8" t="s">
        <v>29</v>
      </c>
      <c r="B38" s="10">
        <v>44</v>
      </c>
      <c r="C38" s="51">
        <v>27.38</v>
      </c>
      <c r="D38" s="13">
        <f t="shared" si="0"/>
        <v>62.23</v>
      </c>
    </row>
    <row r="39" spans="1:4" ht="18.75">
      <c r="A39" s="8" t="s">
        <v>30</v>
      </c>
      <c r="B39" s="10">
        <v>8639.1</v>
      </c>
      <c r="C39" s="51">
        <v>5898.286</v>
      </c>
      <c r="D39" s="13">
        <f t="shared" si="0"/>
        <v>68.27</v>
      </c>
    </row>
    <row r="40" spans="1:4" ht="18.75">
      <c r="A40" s="8" t="s">
        <v>31</v>
      </c>
      <c r="B40" s="10">
        <v>5507.6</v>
      </c>
      <c r="C40" s="51">
        <v>3882.358</v>
      </c>
      <c r="D40" s="13">
        <f t="shared" si="0"/>
        <v>70.49</v>
      </c>
    </row>
    <row r="41" spans="1:4" ht="18.75">
      <c r="A41" s="8" t="s">
        <v>32</v>
      </c>
      <c r="B41" s="10">
        <v>1045.6</v>
      </c>
      <c r="C41" s="51">
        <v>1242.387</v>
      </c>
      <c r="D41" s="13">
        <f t="shared" si="0"/>
        <v>118.82</v>
      </c>
    </row>
    <row r="42" spans="1:4" ht="18.75">
      <c r="A42" s="8" t="s">
        <v>33</v>
      </c>
      <c r="B42" s="12">
        <v>20</v>
      </c>
      <c r="C42" s="51">
        <v>110.056</v>
      </c>
      <c r="D42" s="13">
        <f>ROUND((C42*100)/B42,2)</f>
        <v>550.28</v>
      </c>
    </row>
    <row r="43" spans="1:4" s="15" customFormat="1" ht="33.75" customHeight="1">
      <c r="A43" s="35" t="s">
        <v>34</v>
      </c>
      <c r="B43" s="56">
        <f>SUM(B23:B42)</f>
        <v>106404.90000000001</v>
      </c>
      <c r="C43" s="56">
        <f>SUM(C23:C42)</f>
        <v>13890.590000000002</v>
      </c>
      <c r="D43" s="37">
        <f>ROUND((C43*100)/B43,2)</f>
        <v>13.05</v>
      </c>
    </row>
    <row r="44" spans="1:4" ht="18.75">
      <c r="A44" s="58" t="s">
        <v>4</v>
      </c>
      <c r="B44" s="59"/>
      <c r="C44" s="59"/>
      <c r="D44" s="60"/>
    </row>
    <row r="45" spans="1:4" ht="18.75">
      <c r="A45" s="38" t="s">
        <v>72</v>
      </c>
      <c r="B45" s="39">
        <v>77</v>
      </c>
      <c r="C45" s="52">
        <v>25.4</v>
      </c>
      <c r="D45" s="34">
        <f>ROUND((C45*100)/B45,2)</f>
        <v>32.99</v>
      </c>
    </row>
    <row r="46" spans="1:4" ht="18.75">
      <c r="A46" s="23" t="s">
        <v>22</v>
      </c>
      <c r="B46" s="12">
        <v>288.7</v>
      </c>
      <c r="C46" s="53">
        <v>135.367</v>
      </c>
      <c r="D46" s="13">
        <f>ROUND((C46*100)/B46,2)</f>
        <v>46.89</v>
      </c>
    </row>
    <row r="47" spans="1:4" ht="14.25" customHeight="1">
      <c r="A47" s="72" t="s">
        <v>61</v>
      </c>
      <c r="B47" s="74">
        <v>5394.065</v>
      </c>
      <c r="C47" s="76">
        <v>6621.356</v>
      </c>
      <c r="D47" s="79">
        <f aca="true" t="shared" si="1" ref="D47:D52">ROUND((C47*100)/B47,2)</f>
        <v>122.75</v>
      </c>
    </row>
    <row r="48" spans="1:4" ht="18.75" customHeight="1" hidden="1">
      <c r="A48" s="73"/>
      <c r="B48" s="75"/>
      <c r="C48" s="77"/>
      <c r="D48" s="80" t="e">
        <f t="shared" si="1"/>
        <v>#DIV/0!</v>
      </c>
    </row>
    <row r="49" spans="1:4" ht="18.75" customHeight="1" hidden="1">
      <c r="A49" s="73"/>
      <c r="B49" s="75"/>
      <c r="C49" s="77"/>
      <c r="D49" s="80" t="e">
        <f t="shared" si="1"/>
        <v>#DIV/0!</v>
      </c>
    </row>
    <row r="50" spans="1:4" ht="18.75" customHeight="1" hidden="1">
      <c r="A50" s="73"/>
      <c r="B50" s="75"/>
      <c r="C50" s="77"/>
      <c r="D50" s="80" t="e">
        <f t="shared" si="1"/>
        <v>#DIV/0!</v>
      </c>
    </row>
    <row r="51" spans="1:4" ht="18.75" customHeight="1" hidden="1">
      <c r="A51" s="73"/>
      <c r="B51" s="75"/>
      <c r="C51" s="77"/>
      <c r="D51" s="80" t="e">
        <f t="shared" si="1"/>
        <v>#DIV/0!</v>
      </c>
    </row>
    <row r="52" spans="1:4" ht="63" customHeight="1">
      <c r="A52" s="73"/>
      <c r="B52" s="75"/>
      <c r="C52" s="78"/>
      <c r="D52" s="80" t="e">
        <f t="shared" si="1"/>
        <v>#DIV/0!</v>
      </c>
    </row>
    <row r="53" spans="1:4" s="15" customFormat="1" ht="33.75" customHeight="1">
      <c r="A53" s="40" t="s">
        <v>34</v>
      </c>
      <c r="B53" s="56">
        <f>SUM(B45:B52)</f>
        <v>5759.764999999999</v>
      </c>
      <c r="C53" s="56">
        <f>SUM(C45:C52)</f>
        <v>6782.123</v>
      </c>
      <c r="D53" s="41">
        <f>ROUND((C53*100)/B53,2)</f>
        <v>117.75</v>
      </c>
    </row>
    <row r="54" spans="1:4" ht="18.75">
      <c r="A54" s="58" t="s">
        <v>35</v>
      </c>
      <c r="B54" s="59"/>
      <c r="C54" s="59"/>
      <c r="D54" s="60"/>
    </row>
    <row r="55" spans="1:4" ht="18.75">
      <c r="A55" s="32" t="s">
        <v>67</v>
      </c>
      <c r="B55" s="42">
        <v>6.699999999999999</v>
      </c>
      <c r="C55" s="43">
        <v>2.16</v>
      </c>
      <c r="D55" s="34">
        <f>ROUND((C55*100)/B55,2)</f>
        <v>32.24</v>
      </c>
    </row>
    <row r="56" spans="1:4" ht="18.75">
      <c r="A56" s="8" t="s">
        <v>68</v>
      </c>
      <c r="B56" s="17">
        <v>74.94999999999999</v>
      </c>
      <c r="C56" s="18">
        <v>11.22</v>
      </c>
      <c r="D56" s="13">
        <f aca="true" t="shared" si="2" ref="D56:D65">ROUND((C56*100)/B56,2)</f>
        <v>14.97</v>
      </c>
    </row>
    <row r="57" spans="1:4" ht="18.75">
      <c r="A57" s="8" t="s">
        <v>57</v>
      </c>
      <c r="B57" s="17">
        <v>2.7</v>
      </c>
      <c r="C57" s="18">
        <v>1.19</v>
      </c>
      <c r="D57" s="13">
        <f t="shared" si="2"/>
        <v>44.07</v>
      </c>
    </row>
    <row r="58" spans="1:4" ht="18.75">
      <c r="A58" s="8" t="s">
        <v>69</v>
      </c>
      <c r="B58" s="17">
        <v>33.25</v>
      </c>
      <c r="C58" s="18">
        <v>9.255</v>
      </c>
      <c r="D58" s="13">
        <f t="shared" si="2"/>
        <v>27.83</v>
      </c>
    </row>
    <row r="59" spans="1:4" ht="18.75">
      <c r="A59" s="8" t="s">
        <v>36</v>
      </c>
      <c r="B59" s="17">
        <v>10.25</v>
      </c>
      <c r="C59" s="18">
        <v>4.84</v>
      </c>
      <c r="D59" s="13">
        <f t="shared" si="2"/>
        <v>47.22</v>
      </c>
    </row>
    <row r="60" spans="1:4" ht="18.75">
      <c r="A60" s="8" t="s">
        <v>24</v>
      </c>
      <c r="B60" s="17">
        <v>1</v>
      </c>
      <c r="C60" s="18">
        <v>0.17</v>
      </c>
      <c r="D60" s="13">
        <f t="shared" si="2"/>
        <v>17</v>
      </c>
    </row>
    <row r="61" spans="1:4" ht="18.75">
      <c r="A61" s="8" t="s">
        <v>26</v>
      </c>
      <c r="B61" s="17">
        <v>47.449999999999996</v>
      </c>
      <c r="C61" s="18">
        <v>11.025</v>
      </c>
      <c r="D61" s="13">
        <f t="shared" si="2"/>
        <v>23.23</v>
      </c>
    </row>
    <row r="62" spans="1:4" ht="18.75">
      <c r="A62" s="8" t="s">
        <v>30</v>
      </c>
      <c r="B62" s="17">
        <v>0.1</v>
      </c>
      <c r="C62" s="18">
        <v>0.08</v>
      </c>
      <c r="D62" s="13">
        <f t="shared" si="2"/>
        <v>80</v>
      </c>
    </row>
    <row r="63" spans="1:4" ht="18.75">
      <c r="A63" s="8" t="s">
        <v>31</v>
      </c>
      <c r="B63" s="17">
        <v>153.25</v>
      </c>
      <c r="C63" s="18">
        <v>33.48</v>
      </c>
      <c r="D63" s="13">
        <f t="shared" si="2"/>
        <v>21.85</v>
      </c>
    </row>
    <row r="64" spans="1:4" ht="18.75">
      <c r="A64" s="8" t="s">
        <v>32</v>
      </c>
      <c r="B64" s="17">
        <v>1.9</v>
      </c>
      <c r="C64" s="18">
        <v>1.145</v>
      </c>
      <c r="D64" s="13">
        <f t="shared" si="2"/>
        <v>60.26</v>
      </c>
    </row>
    <row r="65" spans="1:4" ht="37.5">
      <c r="A65" s="24" t="s">
        <v>58</v>
      </c>
      <c r="B65" s="17">
        <v>3.1999999999999997</v>
      </c>
      <c r="C65" s="18">
        <v>0.73</v>
      </c>
      <c r="D65" s="13">
        <f t="shared" si="2"/>
        <v>22.81</v>
      </c>
    </row>
    <row r="66" spans="1:4" s="15" customFormat="1" ht="33.75" customHeight="1">
      <c r="A66" s="35" t="s">
        <v>34</v>
      </c>
      <c r="B66" s="36">
        <f>SUM(B55:B65)</f>
        <v>334.74999999999994</v>
      </c>
      <c r="C66" s="36">
        <f>SUM(C55:C65)</f>
        <v>75.295</v>
      </c>
      <c r="D66" s="44">
        <f>ROUND((C66*100)/B66,2)</f>
        <v>22.49</v>
      </c>
    </row>
    <row r="67" spans="1:4" ht="18.75">
      <c r="A67" s="58" t="s">
        <v>5</v>
      </c>
      <c r="B67" s="59"/>
      <c r="C67" s="59"/>
      <c r="D67" s="60"/>
    </row>
    <row r="68" spans="1:4" ht="18.75">
      <c r="A68" s="45" t="s">
        <v>37</v>
      </c>
      <c r="B68" s="42">
        <v>225.735</v>
      </c>
      <c r="C68" s="54">
        <v>131.34</v>
      </c>
      <c r="D68" s="34">
        <f aca="true" t="shared" si="3" ref="D68:D112">ROUND((C68*100)/B68,2)</f>
        <v>58.18</v>
      </c>
    </row>
    <row r="69" spans="1:4" ht="18.75">
      <c r="A69" s="19" t="s">
        <v>38</v>
      </c>
      <c r="B69" s="17">
        <v>15.382</v>
      </c>
      <c r="C69" s="55">
        <v>6.534</v>
      </c>
      <c r="D69" s="13">
        <f t="shared" si="3"/>
        <v>42.48</v>
      </c>
    </row>
    <row r="70" spans="1:4" ht="18.75">
      <c r="A70" s="19" t="s">
        <v>39</v>
      </c>
      <c r="B70" s="17">
        <v>318.35</v>
      </c>
      <c r="C70" s="55">
        <v>208.241</v>
      </c>
      <c r="D70" s="13">
        <f t="shared" si="3"/>
        <v>65.41</v>
      </c>
    </row>
    <row r="71" spans="1:4" ht="18.75">
      <c r="A71" s="19" t="s">
        <v>70</v>
      </c>
      <c r="B71" s="17">
        <v>107.22500000000001</v>
      </c>
      <c r="C71" s="55">
        <v>111.322</v>
      </c>
      <c r="D71" s="13">
        <f t="shared" si="3"/>
        <v>103.82</v>
      </c>
    </row>
    <row r="72" spans="1:4" ht="18.75">
      <c r="A72" s="19" t="s">
        <v>40</v>
      </c>
      <c r="B72" s="17">
        <v>35.305</v>
      </c>
      <c r="C72" s="55">
        <v>29.016</v>
      </c>
      <c r="D72" s="13">
        <f t="shared" si="3"/>
        <v>82.19</v>
      </c>
    </row>
    <row r="73" spans="1:4" ht="18.75">
      <c r="A73" s="19" t="s">
        <v>41</v>
      </c>
      <c r="B73" s="17">
        <v>23.14</v>
      </c>
      <c r="C73" s="55">
        <v>19.021</v>
      </c>
      <c r="D73" s="13">
        <f t="shared" si="3"/>
        <v>82.2</v>
      </c>
    </row>
    <row r="74" spans="1:4" ht="18.75">
      <c r="A74" s="19" t="s">
        <v>42</v>
      </c>
      <c r="B74" s="17">
        <v>12</v>
      </c>
      <c r="C74" s="55">
        <v>15.802</v>
      </c>
      <c r="D74" s="13">
        <f t="shared" si="3"/>
        <v>131.68</v>
      </c>
    </row>
    <row r="75" spans="1:4" ht="18.75">
      <c r="A75" s="19" t="s">
        <v>43</v>
      </c>
      <c r="B75" s="17">
        <v>75.95</v>
      </c>
      <c r="C75" s="55">
        <v>77.289</v>
      </c>
      <c r="D75" s="13">
        <f t="shared" si="3"/>
        <v>101.76</v>
      </c>
    </row>
    <row r="76" spans="1:4" ht="18.75">
      <c r="A76" s="19" t="s">
        <v>44</v>
      </c>
      <c r="B76" s="17">
        <v>193.235</v>
      </c>
      <c r="C76" s="55">
        <v>107.471</v>
      </c>
      <c r="D76" s="13">
        <f t="shared" si="3"/>
        <v>55.62</v>
      </c>
    </row>
    <row r="77" spans="1:4" ht="18.75">
      <c r="A77" s="19" t="s">
        <v>45</v>
      </c>
      <c r="B77" s="17">
        <v>5.04</v>
      </c>
      <c r="C77" s="55">
        <v>1.16</v>
      </c>
      <c r="D77" s="13">
        <f t="shared" si="3"/>
        <v>23.02</v>
      </c>
    </row>
    <row r="78" spans="1:4" ht="18.75">
      <c r="A78" s="19" t="s">
        <v>46</v>
      </c>
      <c r="B78" s="17">
        <v>200.945</v>
      </c>
      <c r="C78" s="55">
        <v>158.897</v>
      </c>
      <c r="D78" s="13">
        <f t="shared" si="3"/>
        <v>79.07</v>
      </c>
    </row>
    <row r="79" spans="1:4" ht="18.75">
      <c r="A79" s="19" t="s">
        <v>47</v>
      </c>
      <c r="B79" s="17">
        <v>3</v>
      </c>
      <c r="C79" s="55">
        <v>0</v>
      </c>
      <c r="D79" s="13">
        <f t="shared" si="3"/>
        <v>0</v>
      </c>
    </row>
    <row r="80" spans="1:4" ht="18.75">
      <c r="A80" s="19" t="s">
        <v>48</v>
      </c>
      <c r="B80" s="17">
        <v>85.40000000000002</v>
      </c>
      <c r="C80" s="55">
        <v>54.987</v>
      </c>
      <c r="D80" s="13">
        <f t="shared" si="3"/>
        <v>64.39</v>
      </c>
    </row>
    <row r="81" spans="1:4" ht="18.75">
      <c r="A81" s="19" t="s">
        <v>49</v>
      </c>
      <c r="B81" s="17">
        <v>174.595</v>
      </c>
      <c r="C81" s="55">
        <v>120.844</v>
      </c>
      <c r="D81" s="13">
        <f t="shared" si="3"/>
        <v>69.21</v>
      </c>
    </row>
    <row r="82" spans="1:4" ht="18.75">
      <c r="A82" s="19" t="s">
        <v>22</v>
      </c>
      <c r="B82" s="17">
        <v>48.7</v>
      </c>
      <c r="C82" s="55">
        <v>27.754</v>
      </c>
      <c r="D82" s="13">
        <f t="shared" si="3"/>
        <v>56.99</v>
      </c>
    </row>
    <row r="83" spans="1:4" ht="18.75">
      <c r="A83" s="19" t="s">
        <v>50</v>
      </c>
      <c r="B83" s="17">
        <v>5.04</v>
      </c>
      <c r="C83" s="55">
        <v>4.338</v>
      </c>
      <c r="D83" s="13">
        <f t="shared" si="3"/>
        <v>86.07</v>
      </c>
    </row>
    <row r="84" spans="1:4" ht="18.75">
      <c r="A84" s="19" t="s">
        <v>51</v>
      </c>
      <c r="B84" s="17">
        <v>10.1</v>
      </c>
      <c r="C84" s="55">
        <v>5.861</v>
      </c>
      <c r="D84" s="13">
        <f t="shared" si="3"/>
        <v>58.03</v>
      </c>
    </row>
    <row r="85" spans="1:4" ht="18.75">
      <c r="A85" s="19" t="s">
        <v>71</v>
      </c>
      <c r="B85" s="17">
        <v>30.3</v>
      </c>
      <c r="C85" s="55">
        <v>0.467</v>
      </c>
      <c r="D85" s="13">
        <f t="shared" si="3"/>
        <v>1.54</v>
      </c>
    </row>
    <row r="86" spans="1:4" ht="18.75">
      <c r="A86" s="19" t="s">
        <v>52</v>
      </c>
      <c r="B86" s="17">
        <v>4</v>
      </c>
      <c r="C86" s="55">
        <v>0</v>
      </c>
      <c r="D86" s="13">
        <f t="shared" si="3"/>
        <v>0</v>
      </c>
    </row>
    <row r="87" spans="1:4" ht="18.75">
      <c r="A87" s="19" t="s">
        <v>53</v>
      </c>
      <c r="B87" s="17">
        <v>2</v>
      </c>
      <c r="C87" s="55">
        <v>0</v>
      </c>
      <c r="D87" s="13">
        <f t="shared" si="3"/>
        <v>0</v>
      </c>
    </row>
    <row r="88" spans="1:4" ht="18.75">
      <c r="A88" s="19" t="s">
        <v>54</v>
      </c>
      <c r="B88" s="17">
        <v>3</v>
      </c>
      <c r="C88" s="55">
        <v>0</v>
      </c>
      <c r="D88" s="13">
        <f t="shared" si="3"/>
        <v>0</v>
      </c>
    </row>
    <row r="89" spans="1:4" ht="18.75">
      <c r="A89" s="19" t="s">
        <v>55</v>
      </c>
      <c r="B89" s="17">
        <v>0.2</v>
      </c>
      <c r="C89" s="55">
        <v>0</v>
      </c>
      <c r="D89" s="13">
        <f t="shared" si="3"/>
        <v>0</v>
      </c>
    </row>
    <row r="90" spans="1:4" s="15" customFormat="1" ht="33.75" customHeight="1">
      <c r="A90" s="46" t="s">
        <v>34</v>
      </c>
      <c r="B90" s="47">
        <f>SUM(B68:B89)</f>
        <v>1578.642</v>
      </c>
      <c r="C90" s="47">
        <f>SUM(C68:C89)</f>
        <v>1080.344</v>
      </c>
      <c r="D90" s="48">
        <f>ROUND((C90*100)/B90,2)</f>
        <v>68.44</v>
      </c>
    </row>
    <row r="91" spans="1:4" ht="18.75">
      <c r="A91" s="58" t="s">
        <v>6</v>
      </c>
      <c r="B91" s="59"/>
      <c r="C91" s="59"/>
      <c r="D91" s="60"/>
    </row>
    <row r="92" spans="1:4" ht="18.75">
      <c r="A92" s="45" t="s">
        <v>37</v>
      </c>
      <c r="B92" s="42">
        <v>385.505</v>
      </c>
      <c r="C92" s="54">
        <v>236.841</v>
      </c>
      <c r="D92" s="49">
        <f t="shared" si="3"/>
        <v>61.44</v>
      </c>
    </row>
    <row r="93" spans="1:4" ht="18.75">
      <c r="A93" s="19" t="s">
        <v>38</v>
      </c>
      <c r="B93" s="17">
        <v>13.84</v>
      </c>
      <c r="C93" s="55">
        <v>6.241</v>
      </c>
      <c r="D93" s="21">
        <f t="shared" si="3"/>
        <v>45.09</v>
      </c>
    </row>
    <row r="94" spans="1:4" ht="18.75">
      <c r="A94" s="19" t="s">
        <v>39</v>
      </c>
      <c r="B94" s="17">
        <v>423.83000000000004</v>
      </c>
      <c r="C94" s="55">
        <v>195.631</v>
      </c>
      <c r="D94" s="21">
        <f t="shared" si="3"/>
        <v>46.16</v>
      </c>
    </row>
    <row r="95" spans="1:4" ht="18.75">
      <c r="A95" s="19" t="s">
        <v>70</v>
      </c>
      <c r="B95" s="17">
        <v>74.9</v>
      </c>
      <c r="C95" s="55">
        <v>38.69</v>
      </c>
      <c r="D95" s="21">
        <f t="shared" si="3"/>
        <v>51.66</v>
      </c>
    </row>
    <row r="96" spans="1:4" ht="18.75">
      <c r="A96" s="19" t="s">
        <v>40</v>
      </c>
      <c r="B96" s="17">
        <v>51.915</v>
      </c>
      <c r="C96" s="55">
        <v>30.968</v>
      </c>
      <c r="D96" s="21">
        <f t="shared" si="3"/>
        <v>59.65</v>
      </c>
    </row>
    <row r="97" spans="1:4" ht="18.75">
      <c r="A97" s="19" t="s">
        <v>41</v>
      </c>
      <c r="B97" s="17">
        <v>70.86</v>
      </c>
      <c r="C97" s="55">
        <v>41.091</v>
      </c>
      <c r="D97" s="21">
        <f t="shared" si="3"/>
        <v>57.99</v>
      </c>
    </row>
    <row r="98" spans="1:4" ht="18.75">
      <c r="A98" s="19" t="s">
        <v>42</v>
      </c>
      <c r="B98" s="17">
        <v>5.880000000000001</v>
      </c>
      <c r="C98" s="55">
        <v>2.35</v>
      </c>
      <c r="D98" s="21">
        <f t="shared" si="3"/>
        <v>39.97</v>
      </c>
    </row>
    <row r="99" spans="1:4" ht="18.75">
      <c r="A99" s="19" t="s">
        <v>43</v>
      </c>
      <c r="B99" s="17">
        <v>95.87</v>
      </c>
      <c r="C99" s="55">
        <v>33.503</v>
      </c>
      <c r="D99" s="21">
        <f t="shared" si="3"/>
        <v>34.95</v>
      </c>
    </row>
    <row r="100" spans="1:4" ht="18.75">
      <c r="A100" s="19" t="s">
        <v>44</v>
      </c>
      <c r="B100" s="17">
        <v>470.335</v>
      </c>
      <c r="C100" s="55">
        <v>300.978</v>
      </c>
      <c r="D100" s="21">
        <f t="shared" si="3"/>
        <v>63.99</v>
      </c>
    </row>
    <row r="101" spans="1:4" ht="18.75">
      <c r="A101" s="19" t="s">
        <v>45</v>
      </c>
      <c r="B101" s="17">
        <v>15.889999999999999</v>
      </c>
      <c r="C101" s="55">
        <v>6.468</v>
      </c>
      <c r="D101" s="21">
        <f t="shared" si="3"/>
        <v>40.7</v>
      </c>
    </row>
    <row r="102" spans="1:4" ht="18.75">
      <c r="A102" s="19" t="s">
        <v>46</v>
      </c>
      <c r="B102" s="17">
        <v>103.485</v>
      </c>
      <c r="C102" s="55">
        <v>72.788</v>
      </c>
      <c r="D102" s="21">
        <f>ROUND((C102*100)/B102,2)</f>
        <v>70.34</v>
      </c>
    </row>
    <row r="103" spans="1:4" ht="18.75">
      <c r="A103" s="19" t="s">
        <v>56</v>
      </c>
      <c r="B103" s="17">
        <v>14</v>
      </c>
      <c r="C103" s="55">
        <v>0.881</v>
      </c>
      <c r="D103" s="21">
        <f t="shared" si="3"/>
        <v>6.29</v>
      </c>
    </row>
    <row r="104" spans="1:4" ht="18.75">
      <c r="A104" s="19" t="s">
        <v>48</v>
      </c>
      <c r="B104" s="17">
        <v>80.78</v>
      </c>
      <c r="C104" s="55">
        <v>46.605</v>
      </c>
      <c r="D104" s="21">
        <f t="shared" si="3"/>
        <v>57.69</v>
      </c>
    </row>
    <row r="105" spans="1:4" ht="18.75">
      <c r="A105" s="19" t="s">
        <v>49</v>
      </c>
      <c r="B105" s="17">
        <v>588.455</v>
      </c>
      <c r="C105" s="55">
        <v>442.665</v>
      </c>
      <c r="D105" s="21">
        <f t="shared" si="3"/>
        <v>75.22</v>
      </c>
    </row>
    <row r="106" spans="1:4" ht="18.75">
      <c r="A106" s="19" t="s">
        <v>22</v>
      </c>
      <c r="B106" s="17">
        <v>83.64</v>
      </c>
      <c r="C106" s="55">
        <v>46.279</v>
      </c>
      <c r="D106" s="21">
        <f t="shared" si="3"/>
        <v>55.33</v>
      </c>
    </row>
    <row r="107" spans="1:4" ht="18.75">
      <c r="A107" s="19" t="s">
        <v>50</v>
      </c>
      <c r="B107" s="17">
        <v>12.82</v>
      </c>
      <c r="C107" s="55">
        <v>2.972</v>
      </c>
      <c r="D107" s="21">
        <f t="shared" si="3"/>
        <v>23.18</v>
      </c>
    </row>
    <row r="108" spans="1:4" ht="18.75">
      <c r="A108" s="19" t="s">
        <v>51</v>
      </c>
      <c r="B108" s="17">
        <v>16.95</v>
      </c>
      <c r="C108" s="55">
        <v>9.321</v>
      </c>
      <c r="D108" s="21">
        <f t="shared" si="3"/>
        <v>54.99</v>
      </c>
    </row>
    <row r="109" spans="1:4" ht="18.75">
      <c r="A109" s="19" t="s">
        <v>71</v>
      </c>
      <c r="B109" s="17">
        <v>4.9</v>
      </c>
      <c r="C109" s="55">
        <v>1.442</v>
      </c>
      <c r="D109" s="21">
        <f t="shared" si="3"/>
        <v>29.43</v>
      </c>
    </row>
    <row r="110" spans="1:4" ht="18.75">
      <c r="A110" s="20" t="s">
        <v>54</v>
      </c>
      <c r="B110" s="17">
        <v>8</v>
      </c>
      <c r="C110" s="55">
        <v>0.28</v>
      </c>
      <c r="D110" s="21">
        <f t="shared" si="3"/>
        <v>3.5</v>
      </c>
    </row>
    <row r="111" spans="1:4" ht="18.75">
      <c r="A111" s="20" t="s">
        <v>53</v>
      </c>
      <c r="B111" s="17">
        <v>7</v>
      </c>
      <c r="C111" s="55">
        <v>0.379</v>
      </c>
      <c r="D111" s="21">
        <f t="shared" si="3"/>
        <v>5.41</v>
      </c>
    </row>
    <row r="112" spans="1:4" ht="18.75">
      <c r="A112" s="20" t="s">
        <v>52</v>
      </c>
      <c r="B112" s="17">
        <v>4</v>
      </c>
      <c r="C112" s="55">
        <v>0.165</v>
      </c>
      <c r="D112" s="21">
        <f t="shared" si="3"/>
        <v>4.13</v>
      </c>
    </row>
    <row r="113" spans="1:4" s="15" customFormat="1" ht="33.75" customHeight="1">
      <c r="A113" s="14" t="s">
        <v>34</v>
      </c>
      <c r="B113" s="22">
        <f>SUM(B92:B112)</f>
        <v>2532.855</v>
      </c>
      <c r="C113" s="22">
        <f>SUM(C92:C112)</f>
        <v>1516.5379999999998</v>
      </c>
      <c r="D113" s="16">
        <f>ROUND((C113*100)/B113,2)</f>
        <v>59.87</v>
      </c>
    </row>
  </sheetData>
  <sheetProtection/>
  <mergeCells count="26">
    <mergeCell ref="G1:J1"/>
    <mergeCell ref="A2:D2"/>
    <mergeCell ref="C3:D3"/>
    <mergeCell ref="C4:D4"/>
    <mergeCell ref="A47:A52"/>
    <mergeCell ref="B47:B52"/>
    <mergeCell ref="C47:C52"/>
    <mergeCell ref="D47:D52"/>
    <mergeCell ref="A18:D18"/>
    <mergeCell ref="A22:D22"/>
    <mergeCell ref="A44:D44"/>
    <mergeCell ref="B19:D19"/>
    <mergeCell ref="A19:A21"/>
    <mergeCell ref="B20:B21"/>
    <mergeCell ref="C20:C21"/>
    <mergeCell ref="D20:D21"/>
    <mergeCell ref="A17:D17"/>
    <mergeCell ref="A1:D1"/>
    <mergeCell ref="A54:D54"/>
    <mergeCell ref="A67:D67"/>
    <mergeCell ref="A91:D91"/>
    <mergeCell ref="A6:D6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2016-06-16T11:12:53Z</dcterms:modified>
  <cp:category/>
  <cp:version/>
  <cp:contentType/>
  <cp:contentStatus/>
</cp:coreProperties>
</file>